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335" windowHeight="11655"/>
  </bookViews>
  <sheets>
    <sheet name="WS1 (Restated)" sheetId="1" r:id="rId1"/>
    <sheet name="WS2 (Restated)" sheetId="2" r:id="rId2"/>
    <sheet name="WWS1 (Restated)" sheetId="4" r:id="rId3"/>
    <sheet name="WWS2 (Restated)" sheetId="5" r:id="rId4"/>
    <sheet name="R1 new" sheetId="6"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6" l="1"/>
  <c r="C83" i="6"/>
  <c r="C75" i="6"/>
  <c r="C73" i="6"/>
  <c r="C57" i="6"/>
  <c r="DX44" i="6"/>
  <c r="DX43" i="6"/>
  <c r="DX42" i="6"/>
  <c r="DX41" i="6"/>
  <c r="AG38" i="6"/>
  <c r="DS37" i="6"/>
  <c r="DJ37" i="6"/>
  <c r="DA37" i="6"/>
  <c r="CR37" i="6"/>
  <c r="CI37" i="6"/>
  <c r="BZ37" i="6"/>
  <c r="BQ37" i="6"/>
  <c r="BH37" i="6"/>
  <c r="AY37" i="6"/>
  <c r="AP37" i="6"/>
  <c r="AG37" i="6"/>
  <c r="X37" i="6"/>
  <c r="O37" i="6"/>
  <c r="DX36" i="6"/>
  <c r="DX35" i="6"/>
  <c r="DS34" i="6"/>
  <c r="DS38" i="6" s="1"/>
  <c r="DJ34" i="6"/>
  <c r="DA34" i="6"/>
  <c r="DA38" i="6" s="1"/>
  <c r="CR34" i="6"/>
  <c r="CR38" i="6" s="1"/>
  <c r="CI34" i="6"/>
  <c r="CI38" i="6" s="1"/>
  <c r="BZ34" i="6"/>
  <c r="BQ34" i="6"/>
  <c r="BQ38" i="6" s="1"/>
  <c r="BH34" i="6"/>
  <c r="BH38" i="6" s="1"/>
  <c r="AY34" i="6"/>
  <c r="AY38" i="6" s="1"/>
  <c r="AP34" i="6"/>
  <c r="AG34" i="6"/>
  <c r="X34" i="6"/>
  <c r="X38" i="6" s="1"/>
  <c r="O34" i="6"/>
  <c r="O38" i="6" s="1"/>
  <c r="DX33" i="6"/>
  <c r="DX32" i="6"/>
  <c r="DX29" i="6"/>
  <c r="DR29" i="6"/>
  <c r="DS29" i="6" s="1"/>
  <c r="DN29" i="6"/>
  <c r="DJ29" i="6"/>
  <c r="DI29" i="6"/>
  <c r="DE29" i="6"/>
  <c r="DA29" i="6"/>
  <c r="CZ29" i="6"/>
  <c r="CV29" i="6"/>
  <c r="CQ29" i="6"/>
  <c r="CR29" i="6" s="1"/>
  <c r="CM29" i="6"/>
  <c r="CH29" i="6"/>
  <c r="CI29" i="6" s="1"/>
  <c r="CD29" i="6"/>
  <c r="BZ29" i="6"/>
  <c r="BY29" i="6"/>
  <c r="BU29" i="6"/>
  <c r="BQ29" i="6"/>
  <c r="BP29" i="6"/>
  <c r="BL29" i="6"/>
  <c r="BG29" i="6"/>
  <c r="BH29" i="6" s="1"/>
  <c r="BC29" i="6"/>
  <c r="AX29" i="6"/>
  <c r="AY29" i="6" s="1"/>
  <c r="AT29" i="6"/>
  <c r="AP29" i="6"/>
  <c r="AO29" i="6"/>
  <c r="AK29" i="6"/>
  <c r="AG29" i="6"/>
  <c r="AF29" i="6"/>
  <c r="AB29" i="6"/>
  <c r="W29" i="6"/>
  <c r="X29" i="6" s="1"/>
  <c r="S29" i="6"/>
  <c r="N29" i="6"/>
  <c r="O29" i="6" s="1"/>
  <c r="J29" i="6"/>
  <c r="DX26" i="6"/>
  <c r="DR26" i="6"/>
  <c r="DN26" i="6"/>
  <c r="DJ26" i="6"/>
  <c r="DI26" i="6"/>
  <c r="DE26" i="6"/>
  <c r="DA26" i="6"/>
  <c r="CZ26" i="6"/>
  <c r="CV26" i="6"/>
  <c r="CQ26" i="6"/>
  <c r="CR26" i="6" s="1"/>
  <c r="CM26" i="6"/>
  <c r="CH26" i="6"/>
  <c r="CD26" i="6"/>
  <c r="BZ26" i="6"/>
  <c r="BY26" i="6"/>
  <c r="BU26" i="6"/>
  <c r="BQ26" i="6"/>
  <c r="BP26" i="6"/>
  <c r="BL26" i="6"/>
  <c r="BG26" i="6"/>
  <c r="BH26" i="6" s="1"/>
  <c r="BC26" i="6"/>
  <c r="AX26" i="6"/>
  <c r="AT26" i="6"/>
  <c r="AP26" i="6"/>
  <c r="AO26" i="6"/>
  <c r="AK26" i="6"/>
  <c r="AG26" i="6"/>
  <c r="AF26" i="6"/>
  <c r="AB26" i="6"/>
  <c r="W26" i="6"/>
  <c r="X26" i="6" s="1"/>
  <c r="S26" i="6"/>
  <c r="N26" i="6"/>
  <c r="J26" i="6"/>
  <c r="DP25" i="6"/>
  <c r="DL25" i="6"/>
  <c r="DH25" i="6"/>
  <c r="DD25" i="6"/>
  <c r="CN25" i="6"/>
  <c r="BX25" i="6"/>
  <c r="AR25" i="6"/>
  <c r="L25" i="6"/>
  <c r="DX24" i="6"/>
  <c r="DR24" i="6"/>
  <c r="DS24" i="6" s="1"/>
  <c r="DN24" i="6"/>
  <c r="DI24" i="6"/>
  <c r="DE24" i="6"/>
  <c r="CZ24" i="6"/>
  <c r="DA24" i="6" s="1"/>
  <c r="CV24" i="6"/>
  <c r="CR24" i="6"/>
  <c r="CQ24" i="6"/>
  <c r="CM24" i="6"/>
  <c r="CH24" i="6"/>
  <c r="CI24" i="6" s="1"/>
  <c r="CD24" i="6"/>
  <c r="DX23" i="6"/>
  <c r="DR23" i="6"/>
  <c r="DS23" i="6" s="1"/>
  <c r="DN23" i="6"/>
  <c r="DI23" i="6"/>
  <c r="DE23" i="6"/>
  <c r="CZ23" i="6"/>
  <c r="DA23" i="6" s="1"/>
  <c r="CV23" i="6"/>
  <c r="CR23" i="6"/>
  <c r="CQ23" i="6"/>
  <c r="CM23" i="6"/>
  <c r="CH23" i="6"/>
  <c r="CI23" i="6" s="1"/>
  <c r="CD23" i="6"/>
  <c r="BY23" i="6"/>
  <c r="BU23" i="6"/>
  <c r="BP23" i="6"/>
  <c r="BQ23" i="6" s="1"/>
  <c r="BL23" i="6"/>
  <c r="BH23" i="6"/>
  <c r="BG23" i="6"/>
  <c r="BC23" i="6"/>
  <c r="AX23" i="6"/>
  <c r="AY23" i="6" s="1"/>
  <c r="AT23" i="6"/>
  <c r="AO23" i="6"/>
  <c r="AK23" i="6"/>
  <c r="DX22" i="6"/>
  <c r="DR22" i="6"/>
  <c r="DN22" i="6"/>
  <c r="DI22" i="6"/>
  <c r="DE22" i="6"/>
  <c r="DJ22" i="6" s="1"/>
  <c r="DA22" i="6"/>
  <c r="CZ22" i="6"/>
  <c r="CV22" i="6"/>
  <c r="CQ22" i="6"/>
  <c r="CR22" i="6" s="1"/>
  <c r="CM22" i="6"/>
  <c r="CH22" i="6"/>
  <c r="CD22" i="6"/>
  <c r="BY22" i="6"/>
  <c r="BZ22" i="6" s="1"/>
  <c r="BU22" i="6"/>
  <c r="BQ22" i="6"/>
  <c r="BP22" i="6"/>
  <c r="BL22" i="6"/>
  <c r="BG22" i="6"/>
  <c r="BH22" i="6" s="1"/>
  <c r="BC22" i="6"/>
  <c r="AX22" i="6"/>
  <c r="AY22" i="6" s="1"/>
  <c r="AT22" i="6"/>
  <c r="AO22" i="6"/>
  <c r="AP22" i="6" s="1"/>
  <c r="AK22" i="6"/>
  <c r="AG22" i="6"/>
  <c r="AF22" i="6"/>
  <c r="AB22" i="6"/>
  <c r="W22" i="6"/>
  <c r="X22" i="6" s="1"/>
  <c r="S22" i="6"/>
  <c r="N22" i="6"/>
  <c r="O22" i="6" s="1"/>
  <c r="J22" i="6"/>
  <c r="DP20" i="6"/>
  <c r="DL20" i="6"/>
  <c r="DH20" i="6"/>
  <c r="DD20" i="6"/>
  <c r="CN20" i="6"/>
  <c r="CF20" i="6"/>
  <c r="AZ20" i="6"/>
  <c r="AJ20" i="6"/>
  <c r="T20" i="6"/>
  <c r="DX19" i="6"/>
  <c r="DR19" i="6"/>
  <c r="DS19" i="6" s="1"/>
  <c r="DN19" i="6"/>
  <c r="DI19" i="6"/>
  <c r="DE19" i="6"/>
  <c r="CZ19" i="6"/>
  <c r="DA19" i="6" s="1"/>
  <c r="CV19" i="6"/>
  <c r="CR19" i="6"/>
  <c r="CQ19" i="6"/>
  <c r="CM19" i="6"/>
  <c r="CH19" i="6"/>
  <c r="CI19" i="6" s="1"/>
  <c r="CD19" i="6"/>
  <c r="BY19" i="6"/>
  <c r="BZ19" i="6" s="1"/>
  <c r="BU19" i="6"/>
  <c r="BP19" i="6"/>
  <c r="BQ19" i="6" s="1"/>
  <c r="BL19" i="6"/>
  <c r="BH19" i="6"/>
  <c r="BG19" i="6"/>
  <c r="BC19" i="6"/>
  <c r="AX19" i="6"/>
  <c r="AY19" i="6" s="1"/>
  <c r="AT19" i="6"/>
  <c r="AO19" i="6"/>
  <c r="AP19" i="6" s="1"/>
  <c r="AK19" i="6"/>
  <c r="AF19" i="6"/>
  <c r="AG19" i="6" s="1"/>
  <c r="AB19" i="6"/>
  <c r="X19" i="6"/>
  <c r="W19" i="6"/>
  <c r="S19" i="6"/>
  <c r="N19" i="6"/>
  <c r="O19" i="6" s="1"/>
  <c r="J19" i="6"/>
  <c r="DQ17" i="6"/>
  <c r="DP17" i="6"/>
  <c r="DO17" i="6"/>
  <c r="DO25" i="6" s="1"/>
  <c r="DM17" i="6"/>
  <c r="DL17" i="6"/>
  <c r="DK17" i="6"/>
  <c r="DK25" i="6" s="1"/>
  <c r="DI17" i="6"/>
  <c r="DH17" i="6"/>
  <c r="DG17" i="6"/>
  <c r="DG25" i="6" s="1"/>
  <c r="DF17" i="6"/>
  <c r="DF25" i="6" s="1"/>
  <c r="DE17" i="6"/>
  <c r="DD17" i="6"/>
  <c r="DC17" i="6"/>
  <c r="DC25" i="6" s="1"/>
  <c r="DB17" i="6"/>
  <c r="DB25" i="6" s="1"/>
  <c r="CY17" i="6"/>
  <c r="CY25" i="6" s="1"/>
  <c r="CX17" i="6"/>
  <c r="CX25" i="6" s="1"/>
  <c r="CW17" i="6"/>
  <c r="CU17" i="6"/>
  <c r="CU25" i="6" s="1"/>
  <c r="CT17" i="6"/>
  <c r="CT25" i="6" s="1"/>
  <c r="CS17" i="6"/>
  <c r="CP17" i="6"/>
  <c r="CP25" i="6" s="1"/>
  <c r="CO17" i="6"/>
  <c r="CN17" i="6"/>
  <c r="CL17" i="6"/>
  <c r="CK17" i="6"/>
  <c r="CJ17" i="6"/>
  <c r="CM17" i="6" s="1"/>
  <c r="CG17" i="6"/>
  <c r="CF17" i="6"/>
  <c r="CF25" i="6" s="1"/>
  <c r="CE17" i="6"/>
  <c r="CC17" i="6"/>
  <c r="CB17" i="6"/>
  <c r="CB20" i="6" s="1"/>
  <c r="CA17" i="6"/>
  <c r="BX17" i="6"/>
  <c r="BX20" i="6" s="1"/>
  <c r="BW17" i="6"/>
  <c r="BV17" i="6"/>
  <c r="BY17" i="6" s="1"/>
  <c r="BT17" i="6"/>
  <c r="BT25" i="6" s="1"/>
  <c r="BS17" i="6"/>
  <c r="BR17" i="6"/>
  <c r="BU17" i="6" s="1"/>
  <c r="BO17" i="6"/>
  <c r="BN17" i="6"/>
  <c r="BM17" i="6"/>
  <c r="BP17" i="6" s="1"/>
  <c r="BK17" i="6"/>
  <c r="BJ17" i="6"/>
  <c r="BI17" i="6"/>
  <c r="BL17" i="6" s="1"/>
  <c r="BG17" i="6"/>
  <c r="BH17" i="6" s="1"/>
  <c r="BF17" i="6"/>
  <c r="BE17" i="6"/>
  <c r="BD17" i="6"/>
  <c r="BD25" i="6" s="1"/>
  <c r="BC17" i="6"/>
  <c r="BB17" i="6"/>
  <c r="BA17" i="6"/>
  <c r="AZ17" i="6"/>
  <c r="AZ25" i="6" s="1"/>
  <c r="AW17" i="6"/>
  <c r="AV17" i="6"/>
  <c r="AV20" i="6" s="1"/>
  <c r="AU17" i="6"/>
  <c r="AS17" i="6"/>
  <c r="AR17" i="6"/>
  <c r="AR20" i="6" s="1"/>
  <c r="AQ17" i="6"/>
  <c r="AN17" i="6"/>
  <c r="AN25" i="6" s="1"/>
  <c r="AM17" i="6"/>
  <c r="AL17" i="6"/>
  <c r="AO17" i="6" s="1"/>
  <c r="AJ17" i="6"/>
  <c r="AJ25" i="6" s="1"/>
  <c r="AI17" i="6"/>
  <c r="AH17" i="6"/>
  <c r="AK17" i="6" s="1"/>
  <c r="AE17" i="6"/>
  <c r="AD17" i="6"/>
  <c r="AC17" i="6"/>
  <c r="AF17" i="6" s="1"/>
  <c r="AA17" i="6"/>
  <c r="Z17" i="6"/>
  <c r="Y17" i="6"/>
  <c r="AB17" i="6" s="1"/>
  <c r="W17" i="6"/>
  <c r="X17" i="6" s="1"/>
  <c r="V17" i="6"/>
  <c r="U17" i="6"/>
  <c r="T17" i="6"/>
  <c r="T25" i="6" s="1"/>
  <c r="S17" i="6"/>
  <c r="R17" i="6"/>
  <c r="Q17" i="6"/>
  <c r="P17" i="6"/>
  <c r="P20" i="6" s="1"/>
  <c r="M17" i="6"/>
  <c r="L17" i="6"/>
  <c r="L20" i="6" s="1"/>
  <c r="K17" i="6"/>
  <c r="I17" i="6"/>
  <c r="H17" i="6"/>
  <c r="H25" i="6" s="1"/>
  <c r="G17" i="6"/>
  <c r="DX16" i="6"/>
  <c r="DR16" i="6"/>
  <c r="DS16" i="6" s="1"/>
  <c r="DN16" i="6"/>
  <c r="DJ16" i="6"/>
  <c r="DI16" i="6"/>
  <c r="DE16" i="6"/>
  <c r="DA16" i="6"/>
  <c r="CZ16" i="6"/>
  <c r="CV16" i="6"/>
  <c r="CQ16" i="6"/>
  <c r="CR16" i="6" s="1"/>
  <c r="CM16" i="6"/>
  <c r="CH16" i="6"/>
  <c r="CI16" i="6" s="1"/>
  <c r="CD16" i="6"/>
  <c r="BZ16" i="6"/>
  <c r="BY16" i="6"/>
  <c r="BU16" i="6"/>
  <c r="BQ16" i="6"/>
  <c r="BP16" i="6"/>
  <c r="BL16" i="6"/>
  <c r="BG16" i="6"/>
  <c r="BH16" i="6" s="1"/>
  <c r="BC16" i="6"/>
  <c r="AX16" i="6"/>
  <c r="AY16" i="6" s="1"/>
  <c r="AT16" i="6"/>
  <c r="AP16" i="6"/>
  <c r="AO16" i="6"/>
  <c r="AK16" i="6"/>
  <c r="AG16" i="6"/>
  <c r="AF16" i="6"/>
  <c r="AB16" i="6"/>
  <c r="W16" i="6"/>
  <c r="X16" i="6" s="1"/>
  <c r="S16" i="6"/>
  <c r="N16" i="6"/>
  <c r="O16" i="6" s="1"/>
  <c r="J16" i="6"/>
  <c r="DX15" i="6"/>
  <c r="DR15" i="6"/>
  <c r="DS15" i="6" s="1"/>
  <c r="DN15" i="6"/>
  <c r="DJ15" i="6"/>
  <c r="DI15" i="6"/>
  <c r="DE15" i="6"/>
  <c r="DA15" i="6"/>
  <c r="CZ15" i="6"/>
  <c r="CV15" i="6"/>
  <c r="CQ15" i="6"/>
  <c r="CR15" i="6" s="1"/>
  <c r="CM15" i="6"/>
  <c r="CH15" i="6"/>
  <c r="CI15" i="6" s="1"/>
  <c r="CD15" i="6"/>
  <c r="BZ15" i="6"/>
  <c r="BY15" i="6"/>
  <c r="BU15" i="6"/>
  <c r="BQ15" i="6"/>
  <c r="BP15" i="6"/>
  <c r="BL15" i="6"/>
  <c r="BG15" i="6"/>
  <c r="BH15" i="6" s="1"/>
  <c r="BC15" i="6"/>
  <c r="AX15" i="6"/>
  <c r="AY15" i="6" s="1"/>
  <c r="AT15" i="6"/>
  <c r="AP15" i="6"/>
  <c r="AO15" i="6"/>
  <c r="AK15" i="6"/>
  <c r="AG15" i="6"/>
  <c r="AF15" i="6"/>
  <c r="AB15" i="6"/>
  <c r="W15" i="6"/>
  <c r="X15" i="6" s="1"/>
  <c r="S15" i="6"/>
  <c r="N15" i="6"/>
  <c r="O15" i="6" s="1"/>
  <c r="J15" i="6"/>
  <c r="DX14" i="6"/>
  <c r="DR14" i="6"/>
  <c r="DS14" i="6" s="1"/>
  <c r="DN14" i="6"/>
  <c r="DJ14" i="6"/>
  <c r="DI14" i="6"/>
  <c r="DE14" i="6"/>
  <c r="DA14" i="6"/>
  <c r="CZ14" i="6"/>
  <c r="CV14" i="6"/>
  <c r="CQ14" i="6"/>
  <c r="CR14" i="6" s="1"/>
  <c r="CM14" i="6"/>
  <c r="CH14" i="6"/>
  <c r="CI14" i="6" s="1"/>
  <c r="CD14" i="6"/>
  <c r="BZ14" i="6"/>
  <c r="BY14" i="6"/>
  <c r="BU14" i="6"/>
  <c r="BQ14" i="6"/>
  <c r="BP14" i="6"/>
  <c r="BL14" i="6"/>
  <c r="BG14" i="6"/>
  <c r="BH14" i="6" s="1"/>
  <c r="BC14" i="6"/>
  <c r="AX14" i="6"/>
  <c r="AY14" i="6" s="1"/>
  <c r="AT14" i="6"/>
  <c r="AP14" i="6"/>
  <c r="AO14" i="6"/>
  <c r="AK14" i="6"/>
  <c r="AG14" i="6"/>
  <c r="AF14" i="6"/>
  <c r="AB14" i="6"/>
  <c r="W14" i="6"/>
  <c r="X14" i="6" s="1"/>
  <c r="S14" i="6"/>
  <c r="N14" i="6"/>
  <c r="O14" i="6" s="1"/>
  <c r="J14" i="6"/>
  <c r="DX13" i="6"/>
  <c r="DR13" i="6"/>
  <c r="DS13" i="6" s="1"/>
  <c r="DJ13" i="6"/>
  <c r="DI13" i="6"/>
  <c r="CZ13" i="6"/>
  <c r="DA13" i="6" s="1"/>
  <c r="CR13" i="6"/>
  <c r="CQ13" i="6"/>
  <c r="CH13" i="6"/>
  <c r="CI13" i="6" s="1"/>
  <c r="BZ13" i="6"/>
  <c r="BY13" i="6"/>
  <c r="BP13" i="6"/>
  <c r="BQ13" i="6" s="1"/>
  <c r="BH13" i="6"/>
  <c r="BG13" i="6"/>
  <c r="AX13" i="6"/>
  <c r="AY13" i="6" s="1"/>
  <c r="AP13" i="6"/>
  <c r="AO13" i="6"/>
  <c r="AF13" i="6"/>
  <c r="AG13" i="6" s="1"/>
  <c r="X13" i="6"/>
  <c r="W13" i="6"/>
  <c r="N13" i="6"/>
  <c r="O13" i="6" s="1"/>
  <c r="DX12" i="6"/>
  <c r="DS12" i="6"/>
  <c r="DR12" i="6"/>
  <c r="DN12" i="6"/>
  <c r="DJ12" i="6"/>
  <c r="DI12" i="6"/>
  <c r="DE12" i="6"/>
  <c r="CZ12" i="6"/>
  <c r="DA12" i="6" s="1"/>
  <c r="CV12" i="6"/>
  <c r="CQ12" i="6"/>
  <c r="CR12" i="6" s="1"/>
  <c r="CM12" i="6"/>
  <c r="CI12" i="6"/>
  <c r="CH12" i="6"/>
  <c r="CD12" i="6"/>
  <c r="BZ12" i="6"/>
  <c r="BY12" i="6"/>
  <c r="BU12" i="6"/>
  <c r="BP12" i="6"/>
  <c r="BQ12" i="6" s="1"/>
  <c r="BL12" i="6"/>
  <c r="BG12" i="6"/>
  <c r="BH12" i="6" s="1"/>
  <c r="BC12" i="6"/>
  <c r="AY12" i="6"/>
  <c r="AX12" i="6"/>
  <c r="AT12" i="6"/>
  <c r="AP12" i="6"/>
  <c r="AO12" i="6"/>
  <c r="AK12" i="6"/>
  <c r="AF12" i="6"/>
  <c r="AG12" i="6" s="1"/>
  <c r="AB12" i="6"/>
  <c r="W12" i="6"/>
  <c r="X12" i="6" s="1"/>
  <c r="S12" i="6"/>
  <c r="O12" i="6"/>
  <c r="N12" i="6"/>
  <c r="J12" i="6"/>
  <c r="DX11" i="6"/>
  <c r="DS11" i="6"/>
  <c r="DR11" i="6"/>
  <c r="DN11" i="6"/>
  <c r="DJ11" i="6"/>
  <c r="DI11" i="6"/>
  <c r="DE11" i="6"/>
  <c r="CZ11" i="6"/>
  <c r="DA11" i="6" s="1"/>
  <c r="CV11" i="6"/>
  <c r="CQ11" i="6"/>
  <c r="CR11" i="6" s="1"/>
  <c r="CM11" i="6"/>
  <c r="CI11" i="6"/>
  <c r="CH11" i="6"/>
  <c r="CD11" i="6"/>
  <c r="BZ11" i="6"/>
  <c r="BY11" i="6"/>
  <c r="BU11" i="6"/>
  <c r="BP11" i="6"/>
  <c r="BQ11" i="6" s="1"/>
  <c r="BL11" i="6"/>
  <c r="BG11" i="6"/>
  <c r="BH11" i="6" s="1"/>
  <c r="BC11" i="6"/>
  <c r="AY11" i="6"/>
  <c r="AX11" i="6"/>
  <c r="AT11" i="6"/>
  <c r="AP11" i="6"/>
  <c r="AO11" i="6"/>
  <c r="AK11" i="6"/>
  <c r="AF11" i="6"/>
  <c r="AG11" i="6" s="1"/>
  <c r="AB11" i="6"/>
  <c r="W11" i="6"/>
  <c r="X11" i="6" s="1"/>
  <c r="S11" i="6"/>
  <c r="O11" i="6"/>
  <c r="N11" i="6"/>
  <c r="J11" i="6"/>
  <c r="DX10" i="6"/>
  <c r="DS10" i="6"/>
  <c r="DR10" i="6"/>
  <c r="DN10" i="6"/>
  <c r="DJ10" i="6"/>
  <c r="DI10" i="6"/>
  <c r="DE10" i="6"/>
  <c r="CZ10" i="6"/>
  <c r="DA10" i="6" s="1"/>
  <c r="CV10" i="6"/>
  <c r="CQ10" i="6"/>
  <c r="CR10" i="6" s="1"/>
  <c r="CM10" i="6"/>
  <c r="CI10" i="6"/>
  <c r="CH10" i="6"/>
  <c r="CD10" i="6"/>
  <c r="BZ10" i="6"/>
  <c r="BY10" i="6"/>
  <c r="BU10" i="6"/>
  <c r="BP10" i="6"/>
  <c r="BQ10" i="6" s="1"/>
  <c r="BL10" i="6"/>
  <c r="BG10" i="6"/>
  <c r="BH10" i="6" s="1"/>
  <c r="BC10" i="6"/>
  <c r="AY10" i="6"/>
  <c r="AX10" i="6"/>
  <c r="AT10" i="6"/>
  <c r="AP10" i="6"/>
  <c r="AO10" i="6"/>
  <c r="AK10" i="6"/>
  <c r="AF10" i="6"/>
  <c r="AG10" i="6" s="1"/>
  <c r="AB10" i="6"/>
  <c r="W10" i="6"/>
  <c r="X10" i="6" s="1"/>
  <c r="S10" i="6"/>
  <c r="O10" i="6"/>
  <c r="N10" i="6"/>
  <c r="J10" i="6"/>
  <c r="EM1" i="6"/>
  <c r="B119" i="5"/>
  <c r="C118" i="5"/>
  <c r="BA105" i="5"/>
  <c r="AZ105" i="5"/>
  <c r="AY105" i="5"/>
  <c r="AW105" i="5"/>
  <c r="AU105" i="5"/>
  <c r="AT105" i="5"/>
  <c r="AS105" i="5"/>
  <c r="AR105" i="5"/>
  <c r="AV105" i="5" s="1"/>
  <c r="AQ105" i="5"/>
  <c r="AO105" i="5"/>
  <c r="AN105" i="5"/>
  <c r="AM105" i="5"/>
  <c r="AK105" i="5"/>
  <c r="AI105" i="5"/>
  <c r="AH105" i="5"/>
  <c r="AG105" i="5"/>
  <c r="AF105" i="5"/>
  <c r="AJ105" i="5" s="1"/>
  <c r="AE105" i="5"/>
  <c r="AC105" i="5"/>
  <c r="AB105" i="5"/>
  <c r="AA105" i="5"/>
  <c r="Z105" i="5"/>
  <c r="Y105" i="5"/>
  <c r="AD105" i="5" s="1"/>
  <c r="W105" i="5"/>
  <c r="V105" i="5"/>
  <c r="U105" i="5"/>
  <c r="T105" i="5"/>
  <c r="X105" i="5" s="1"/>
  <c r="S105" i="5"/>
  <c r="Q105" i="5"/>
  <c r="P105" i="5"/>
  <c r="O105" i="5"/>
  <c r="N105" i="5"/>
  <c r="M105" i="5"/>
  <c r="R105" i="5" s="1"/>
  <c r="K105" i="5"/>
  <c r="J105" i="5"/>
  <c r="I105" i="5"/>
  <c r="H105" i="5"/>
  <c r="L105" i="5" s="1"/>
  <c r="G105" i="5"/>
  <c r="BG104" i="5"/>
  <c r="BB104" i="5"/>
  <c r="AV104" i="5"/>
  <c r="AP104" i="5"/>
  <c r="AJ104" i="5"/>
  <c r="AD104" i="5"/>
  <c r="X104" i="5"/>
  <c r="R104" i="5"/>
  <c r="L104" i="5"/>
  <c r="BG103" i="5"/>
  <c r="BB103" i="5"/>
  <c r="AV103" i="5"/>
  <c r="AP103" i="5"/>
  <c r="AJ103" i="5"/>
  <c r="AD103" i="5"/>
  <c r="X103" i="5"/>
  <c r="R103" i="5"/>
  <c r="L103" i="5"/>
  <c r="BG102" i="5"/>
  <c r="BB102" i="5"/>
  <c r="AV102" i="5"/>
  <c r="AP102" i="5"/>
  <c r="AJ102" i="5"/>
  <c r="AD102" i="5"/>
  <c r="X102" i="5"/>
  <c r="R102" i="5"/>
  <c r="L102" i="5"/>
  <c r="BG101" i="5"/>
  <c r="BB101" i="5"/>
  <c r="AV101" i="5"/>
  <c r="AP101" i="5"/>
  <c r="AJ101" i="5"/>
  <c r="AD101" i="5"/>
  <c r="X101" i="5"/>
  <c r="R101" i="5"/>
  <c r="L101" i="5"/>
  <c r="BG100" i="5"/>
  <c r="BB100" i="5"/>
  <c r="AV100" i="5"/>
  <c r="AP100" i="5"/>
  <c r="AJ100" i="5"/>
  <c r="AD100" i="5"/>
  <c r="X100" i="5"/>
  <c r="R100" i="5"/>
  <c r="L100" i="5"/>
  <c r="BG99" i="5"/>
  <c r="BB99" i="5"/>
  <c r="AV99" i="5"/>
  <c r="AP99" i="5"/>
  <c r="AJ99" i="5"/>
  <c r="AD99" i="5"/>
  <c r="X99" i="5"/>
  <c r="R99" i="5"/>
  <c r="L99" i="5"/>
  <c r="BG98" i="5"/>
  <c r="BB98" i="5"/>
  <c r="AV98" i="5"/>
  <c r="AP98" i="5"/>
  <c r="AJ98" i="5"/>
  <c r="AD98" i="5"/>
  <c r="X98" i="5"/>
  <c r="R98" i="5"/>
  <c r="L98" i="5"/>
  <c r="BG97" i="5"/>
  <c r="BB97" i="5"/>
  <c r="AV97" i="5"/>
  <c r="AP97" i="5"/>
  <c r="AJ97" i="5"/>
  <c r="AD97" i="5"/>
  <c r="X97" i="5"/>
  <c r="R97" i="5"/>
  <c r="L97" i="5"/>
  <c r="BG96" i="5"/>
  <c r="BB96" i="5"/>
  <c r="AV96" i="5"/>
  <c r="AP96" i="5"/>
  <c r="AJ96" i="5"/>
  <c r="AD96" i="5"/>
  <c r="X96" i="5"/>
  <c r="R96" i="5"/>
  <c r="L96" i="5"/>
  <c r="BG95" i="5"/>
  <c r="BB95" i="5"/>
  <c r="AV95" i="5"/>
  <c r="AP95" i="5"/>
  <c r="AJ95" i="5"/>
  <c r="AD95" i="5"/>
  <c r="X95" i="5"/>
  <c r="R95" i="5"/>
  <c r="L95" i="5"/>
  <c r="BG94" i="5"/>
  <c r="BB94" i="5"/>
  <c r="AV94" i="5"/>
  <c r="AP94" i="5"/>
  <c r="AJ94" i="5"/>
  <c r="AD94" i="5"/>
  <c r="X94" i="5"/>
  <c r="R94" i="5"/>
  <c r="L94" i="5"/>
  <c r="BG93" i="5"/>
  <c r="BB93" i="5"/>
  <c r="AV93" i="5"/>
  <c r="AP93" i="5"/>
  <c r="AJ93" i="5"/>
  <c r="AD93" i="5"/>
  <c r="X93" i="5"/>
  <c r="R93" i="5"/>
  <c r="L93" i="5"/>
  <c r="BG92" i="5"/>
  <c r="BB92" i="5"/>
  <c r="AV92" i="5"/>
  <c r="AP92" i="5"/>
  <c r="AJ92" i="5"/>
  <c r="AD92" i="5"/>
  <c r="X92" i="5"/>
  <c r="R92" i="5"/>
  <c r="L92" i="5"/>
  <c r="BG91" i="5"/>
  <c r="BB91" i="5"/>
  <c r="AV91" i="5"/>
  <c r="AP91" i="5"/>
  <c r="AJ91" i="5"/>
  <c r="AD91" i="5"/>
  <c r="X91" i="5"/>
  <c r="R91" i="5"/>
  <c r="L91" i="5"/>
  <c r="BG90" i="5"/>
  <c r="BB90" i="5"/>
  <c r="AV90" i="5"/>
  <c r="AP90" i="5"/>
  <c r="AJ90" i="5"/>
  <c r="AD90" i="5"/>
  <c r="X90" i="5"/>
  <c r="R90" i="5"/>
  <c r="L90" i="5"/>
  <c r="BG89" i="5"/>
  <c r="BB89" i="5"/>
  <c r="AV89" i="5"/>
  <c r="AP89" i="5"/>
  <c r="AJ89" i="5"/>
  <c r="AD89" i="5"/>
  <c r="X89" i="5"/>
  <c r="R89" i="5"/>
  <c r="L89" i="5"/>
  <c r="BG88" i="5"/>
  <c r="BB88" i="5"/>
  <c r="AV88" i="5"/>
  <c r="AP88" i="5"/>
  <c r="AJ88" i="5"/>
  <c r="AD88" i="5"/>
  <c r="X88" i="5"/>
  <c r="R88" i="5"/>
  <c r="L88" i="5"/>
  <c r="BG87" i="5"/>
  <c r="BB87" i="5"/>
  <c r="AV87" i="5"/>
  <c r="AP87" i="5"/>
  <c r="AJ87" i="5"/>
  <c r="AD87" i="5"/>
  <c r="X87" i="5"/>
  <c r="R87" i="5"/>
  <c r="L87" i="5"/>
  <c r="BG86" i="5"/>
  <c r="BB86" i="5"/>
  <c r="AV86" i="5"/>
  <c r="AP86" i="5"/>
  <c r="AJ86" i="5"/>
  <c r="AD86" i="5"/>
  <c r="X86" i="5"/>
  <c r="R86" i="5"/>
  <c r="L86" i="5"/>
  <c r="BG85" i="5"/>
  <c r="BB85" i="5"/>
  <c r="AV85" i="5"/>
  <c r="AP85" i="5"/>
  <c r="AJ85" i="5"/>
  <c r="AD85" i="5"/>
  <c r="X85" i="5"/>
  <c r="R85" i="5"/>
  <c r="L85" i="5"/>
  <c r="BG84" i="5"/>
  <c r="BB84" i="5"/>
  <c r="AV84" i="5"/>
  <c r="AP84" i="5"/>
  <c r="AJ84" i="5"/>
  <c r="AD84" i="5"/>
  <c r="X84" i="5"/>
  <c r="R84" i="5"/>
  <c r="L84" i="5"/>
  <c r="BG83" i="5"/>
  <c r="BB83" i="5"/>
  <c r="AV83" i="5"/>
  <c r="AP83" i="5"/>
  <c r="AJ83" i="5"/>
  <c r="AD83" i="5"/>
  <c r="X83" i="5"/>
  <c r="R83" i="5"/>
  <c r="L83" i="5"/>
  <c r="BG82" i="5"/>
  <c r="BB82" i="5"/>
  <c r="AV82" i="5"/>
  <c r="AP82" i="5"/>
  <c r="AJ82" i="5"/>
  <c r="AD82" i="5"/>
  <c r="X82" i="5"/>
  <c r="R82" i="5"/>
  <c r="L82" i="5"/>
  <c r="BG81" i="5"/>
  <c r="BB81" i="5"/>
  <c r="AV81" i="5"/>
  <c r="AP81" i="5"/>
  <c r="AJ81" i="5"/>
  <c r="AD81" i="5"/>
  <c r="X81" i="5"/>
  <c r="R81" i="5"/>
  <c r="L81" i="5"/>
  <c r="BG80" i="5"/>
  <c r="BB80" i="5"/>
  <c r="AV80" i="5"/>
  <c r="AP80" i="5"/>
  <c r="AJ80" i="5"/>
  <c r="AD80" i="5"/>
  <c r="X80" i="5"/>
  <c r="R80" i="5"/>
  <c r="L80" i="5"/>
  <c r="BG79" i="5"/>
  <c r="BB79" i="5"/>
  <c r="AV79" i="5"/>
  <c r="AP79" i="5"/>
  <c r="AJ79" i="5"/>
  <c r="AD79" i="5"/>
  <c r="X79" i="5"/>
  <c r="R79" i="5"/>
  <c r="L79" i="5"/>
  <c r="BG78" i="5"/>
  <c r="BB78" i="5"/>
  <c r="AV78" i="5"/>
  <c r="AP78" i="5"/>
  <c r="AJ78" i="5"/>
  <c r="AD78" i="5"/>
  <c r="X78" i="5"/>
  <c r="R78" i="5"/>
  <c r="L78" i="5"/>
  <c r="BG77" i="5"/>
  <c r="BB77" i="5"/>
  <c r="AV77" i="5"/>
  <c r="AP77" i="5"/>
  <c r="AJ77" i="5"/>
  <c r="AD77" i="5"/>
  <c r="X77" i="5"/>
  <c r="R77" i="5"/>
  <c r="L77" i="5"/>
  <c r="BG76" i="5"/>
  <c r="BB76" i="5"/>
  <c r="AV76" i="5"/>
  <c r="AP76" i="5"/>
  <c r="AJ76" i="5"/>
  <c r="AD76" i="5"/>
  <c r="X76" i="5"/>
  <c r="R76" i="5"/>
  <c r="L76" i="5"/>
  <c r="BG75" i="5"/>
  <c r="BB75" i="5"/>
  <c r="AV75" i="5"/>
  <c r="AP75" i="5"/>
  <c r="AJ75" i="5"/>
  <c r="AD75" i="5"/>
  <c r="X75" i="5"/>
  <c r="R75" i="5"/>
  <c r="L75" i="5"/>
  <c r="BG74" i="5"/>
  <c r="BB74" i="5"/>
  <c r="AV74" i="5"/>
  <c r="AP74" i="5"/>
  <c r="AJ74" i="5"/>
  <c r="AD74" i="5"/>
  <c r="X74" i="5"/>
  <c r="R74" i="5"/>
  <c r="L74" i="5"/>
  <c r="BG73" i="5"/>
  <c r="BB73" i="5"/>
  <c r="AV73" i="5"/>
  <c r="AP73" i="5"/>
  <c r="AJ73" i="5"/>
  <c r="AD73" i="5"/>
  <c r="X73" i="5"/>
  <c r="R73" i="5"/>
  <c r="L73" i="5"/>
  <c r="BG72" i="5"/>
  <c r="BB72" i="5"/>
  <c r="AV72" i="5"/>
  <c r="AP72" i="5"/>
  <c r="AJ72" i="5"/>
  <c r="AD72" i="5"/>
  <c r="X72" i="5"/>
  <c r="R72" i="5"/>
  <c r="L72" i="5"/>
  <c r="BG71" i="5"/>
  <c r="BB71" i="5"/>
  <c r="AV71" i="5"/>
  <c r="AP71" i="5"/>
  <c r="AJ71" i="5"/>
  <c r="AD71" i="5"/>
  <c r="X71" i="5"/>
  <c r="R71" i="5"/>
  <c r="L71" i="5"/>
  <c r="BG70" i="5"/>
  <c r="BB70" i="5"/>
  <c r="AV70" i="5"/>
  <c r="AP70" i="5"/>
  <c r="AJ70" i="5"/>
  <c r="AD70" i="5"/>
  <c r="X70" i="5"/>
  <c r="R70" i="5"/>
  <c r="L70" i="5"/>
  <c r="BG69" i="5"/>
  <c r="BB69" i="5"/>
  <c r="AV69" i="5"/>
  <c r="AP69" i="5"/>
  <c r="AJ69" i="5"/>
  <c r="AD69" i="5"/>
  <c r="X69" i="5"/>
  <c r="R69" i="5"/>
  <c r="L69" i="5"/>
  <c r="BG68" i="5"/>
  <c r="BB68" i="5"/>
  <c r="AV68" i="5"/>
  <c r="AP68" i="5"/>
  <c r="AJ68" i="5"/>
  <c r="AD68" i="5"/>
  <c r="X68" i="5"/>
  <c r="R68" i="5"/>
  <c r="L68" i="5"/>
  <c r="BG67" i="5"/>
  <c r="BB67" i="5"/>
  <c r="AX105" i="5"/>
  <c r="AV67" i="5"/>
  <c r="AP67" i="5"/>
  <c r="AL105" i="5"/>
  <c r="AJ67" i="5"/>
  <c r="AD67" i="5"/>
  <c r="X67" i="5"/>
  <c r="R67" i="5"/>
  <c r="L67" i="5"/>
  <c r="BG66" i="5"/>
  <c r="BB66" i="5"/>
  <c r="AV66" i="5"/>
  <c r="AP66" i="5"/>
  <c r="AJ66" i="5"/>
  <c r="AD66" i="5"/>
  <c r="X66" i="5"/>
  <c r="R66" i="5"/>
  <c r="L66" i="5"/>
  <c r="BG65" i="5"/>
  <c r="BB65" i="5"/>
  <c r="AV65" i="5"/>
  <c r="AP65" i="5"/>
  <c r="AJ65" i="5"/>
  <c r="AD65" i="5"/>
  <c r="X65" i="5"/>
  <c r="R65" i="5"/>
  <c r="L65" i="5"/>
  <c r="BG64" i="5"/>
  <c r="BB64" i="5"/>
  <c r="AV64" i="5"/>
  <c r="AP64" i="5"/>
  <c r="AJ64" i="5"/>
  <c r="AD64" i="5"/>
  <c r="X64" i="5"/>
  <c r="R64" i="5"/>
  <c r="L64" i="5"/>
  <c r="BG63" i="5"/>
  <c r="BB63" i="5"/>
  <c r="AV63" i="5"/>
  <c r="AP63" i="5"/>
  <c r="AJ63" i="5"/>
  <c r="AD63" i="5"/>
  <c r="X63" i="5"/>
  <c r="R63" i="5"/>
  <c r="L63" i="5"/>
  <c r="BG62" i="5"/>
  <c r="BB62" i="5"/>
  <c r="AV62" i="5"/>
  <c r="AP62" i="5"/>
  <c r="AJ62" i="5"/>
  <c r="AD62" i="5"/>
  <c r="X62" i="5"/>
  <c r="R62" i="5"/>
  <c r="L62" i="5"/>
  <c r="BG61" i="5"/>
  <c r="BB61" i="5"/>
  <c r="AV61" i="5"/>
  <c r="AP61" i="5"/>
  <c r="AJ61" i="5"/>
  <c r="AD61" i="5"/>
  <c r="X61" i="5"/>
  <c r="R61" i="5"/>
  <c r="L61" i="5"/>
  <c r="BJ60" i="5"/>
  <c r="BJ61" i="5" s="1"/>
  <c r="BJ62" i="5" s="1"/>
  <c r="BJ63" i="5" s="1"/>
  <c r="BJ64" i="5" s="1"/>
  <c r="BJ65" i="5" s="1"/>
  <c r="BJ66" i="5" s="1"/>
  <c r="BJ67" i="5" s="1"/>
  <c r="BJ68" i="5" s="1"/>
  <c r="BJ69" i="5" s="1"/>
  <c r="BJ70" i="5" s="1"/>
  <c r="BJ71" i="5" s="1"/>
  <c r="BJ72" i="5" s="1"/>
  <c r="BJ73" i="5" s="1"/>
  <c r="BJ74" i="5" s="1"/>
  <c r="BJ75" i="5" s="1"/>
  <c r="BJ76" i="5" s="1"/>
  <c r="BJ77" i="5" s="1"/>
  <c r="BJ78" i="5" s="1"/>
  <c r="BJ79" i="5" s="1"/>
  <c r="BJ80" i="5" s="1"/>
  <c r="BJ81" i="5" s="1"/>
  <c r="BJ82" i="5" s="1"/>
  <c r="BJ83" i="5" s="1"/>
  <c r="BJ84" i="5" s="1"/>
  <c r="BJ85" i="5" s="1"/>
  <c r="BJ86" i="5" s="1"/>
  <c r="BJ87" i="5" s="1"/>
  <c r="BJ88" i="5" s="1"/>
  <c r="BJ89" i="5" s="1"/>
  <c r="BJ90" i="5" s="1"/>
  <c r="BJ91" i="5" s="1"/>
  <c r="BJ92" i="5" s="1"/>
  <c r="BJ93" i="5" s="1"/>
  <c r="BJ94" i="5" s="1"/>
  <c r="BJ95" i="5" s="1"/>
  <c r="BJ96" i="5" s="1"/>
  <c r="BJ97" i="5" s="1"/>
  <c r="BJ98" i="5" s="1"/>
  <c r="BJ99" i="5" s="1"/>
  <c r="BJ100" i="5" s="1"/>
  <c r="BJ101" i="5" s="1"/>
  <c r="BJ102" i="5" s="1"/>
  <c r="BJ103" i="5" s="1"/>
  <c r="BJ104" i="5" s="1"/>
  <c r="BJ105" i="5" s="1"/>
  <c r="BG60" i="5"/>
  <c r="BB60" i="5"/>
  <c r="AV60" i="5"/>
  <c r="AP60" i="5"/>
  <c r="AJ60" i="5"/>
  <c r="AD60" i="5"/>
  <c r="X60" i="5"/>
  <c r="R60" i="5"/>
  <c r="L60" i="5"/>
  <c r="B60" i="5"/>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G59" i="5"/>
  <c r="BB59" i="5"/>
  <c r="AV59" i="5"/>
  <c r="AP59" i="5"/>
  <c r="AJ59" i="5"/>
  <c r="AD59" i="5"/>
  <c r="X59" i="5"/>
  <c r="R59" i="5"/>
  <c r="L59" i="5"/>
  <c r="BA56" i="5"/>
  <c r="AZ56" i="5"/>
  <c r="AY56" i="5"/>
  <c r="AW56" i="5"/>
  <c r="AU56" i="5"/>
  <c r="AT56" i="5"/>
  <c r="AS56" i="5"/>
  <c r="AQ56" i="5"/>
  <c r="AO56" i="5"/>
  <c r="AN56" i="5"/>
  <c r="AM56" i="5"/>
  <c r="AK56" i="5"/>
  <c r="AI56" i="5"/>
  <c r="AH56" i="5"/>
  <c r="AG56" i="5"/>
  <c r="AE56" i="5"/>
  <c r="AC56" i="5"/>
  <c r="AB56" i="5"/>
  <c r="AA56" i="5"/>
  <c r="Y56" i="5"/>
  <c r="W56" i="5"/>
  <c r="V56" i="5"/>
  <c r="U56" i="5"/>
  <c r="T56" i="5"/>
  <c r="S56" i="5"/>
  <c r="X56" i="5" s="1"/>
  <c r="Q56" i="5"/>
  <c r="P56" i="5"/>
  <c r="O56" i="5"/>
  <c r="N56" i="5"/>
  <c r="M56" i="5"/>
  <c r="R56" i="5" s="1"/>
  <c r="K56" i="5"/>
  <c r="J56" i="5"/>
  <c r="I56" i="5"/>
  <c r="H56" i="5"/>
  <c r="G56" i="5"/>
  <c r="L56" i="5" s="1"/>
  <c r="BG55" i="5"/>
  <c r="BB55" i="5"/>
  <c r="AV55" i="5"/>
  <c r="AP55" i="5"/>
  <c r="AJ55" i="5"/>
  <c r="AD55" i="5"/>
  <c r="X55" i="5"/>
  <c r="R55" i="5"/>
  <c r="L55" i="5"/>
  <c r="BG54" i="5"/>
  <c r="BB54" i="5"/>
  <c r="AV54" i="5"/>
  <c r="AP54" i="5"/>
  <c r="AJ54" i="5"/>
  <c r="AD54" i="5"/>
  <c r="X54" i="5"/>
  <c r="R54" i="5"/>
  <c r="L54" i="5"/>
  <c r="BG53" i="5"/>
  <c r="BB53" i="5"/>
  <c r="AV53" i="5"/>
  <c r="AP53" i="5"/>
  <c r="AJ53" i="5"/>
  <c r="AD53" i="5"/>
  <c r="X53" i="5"/>
  <c r="R53" i="5"/>
  <c r="L53" i="5"/>
  <c r="BG52" i="5"/>
  <c r="BB52" i="5"/>
  <c r="AV52" i="5"/>
  <c r="AP52" i="5"/>
  <c r="AJ52" i="5"/>
  <c r="AD52" i="5"/>
  <c r="X52" i="5"/>
  <c r="R52" i="5"/>
  <c r="L52" i="5"/>
  <c r="BG51" i="5"/>
  <c r="BB51" i="5"/>
  <c r="AV51" i="5"/>
  <c r="AP51" i="5"/>
  <c r="AJ51" i="5"/>
  <c r="AD51" i="5"/>
  <c r="X51" i="5"/>
  <c r="R51" i="5"/>
  <c r="L51" i="5"/>
  <c r="BG50" i="5"/>
  <c r="BB50" i="5"/>
  <c r="AV50" i="5"/>
  <c r="AP50" i="5"/>
  <c r="AJ50" i="5"/>
  <c r="AD50" i="5"/>
  <c r="X50" i="5"/>
  <c r="R50" i="5"/>
  <c r="L50" i="5"/>
  <c r="BG49" i="5"/>
  <c r="BB49" i="5"/>
  <c r="AV49" i="5"/>
  <c r="AP49" i="5"/>
  <c r="AJ49" i="5"/>
  <c r="AD49" i="5"/>
  <c r="X49" i="5"/>
  <c r="R49" i="5"/>
  <c r="L49" i="5"/>
  <c r="BG48" i="5"/>
  <c r="BB48" i="5"/>
  <c r="AV48" i="5"/>
  <c r="AP48" i="5"/>
  <c r="AJ48" i="5"/>
  <c r="AD48" i="5"/>
  <c r="X48" i="5"/>
  <c r="R48" i="5"/>
  <c r="L48" i="5"/>
  <c r="BG47" i="5"/>
  <c r="BB47" i="5"/>
  <c r="AV47" i="5"/>
  <c r="AP47" i="5"/>
  <c r="AJ47" i="5"/>
  <c r="AD47" i="5"/>
  <c r="X47" i="5"/>
  <c r="R47" i="5"/>
  <c r="L47" i="5"/>
  <c r="BG46" i="5"/>
  <c r="BB46" i="5"/>
  <c r="AV46" i="5"/>
  <c r="AP46" i="5"/>
  <c r="AJ46" i="5"/>
  <c r="AD46" i="5"/>
  <c r="X46" i="5"/>
  <c r="R46" i="5"/>
  <c r="L46" i="5"/>
  <c r="BG45" i="5"/>
  <c r="BB45" i="5"/>
  <c r="AV45" i="5"/>
  <c r="AP45" i="5"/>
  <c r="AJ45" i="5"/>
  <c r="AD45" i="5"/>
  <c r="X45" i="5"/>
  <c r="R45" i="5"/>
  <c r="L45" i="5"/>
  <c r="BG44" i="5"/>
  <c r="BB44" i="5"/>
  <c r="AV44" i="5"/>
  <c r="AP44" i="5"/>
  <c r="AJ44" i="5"/>
  <c r="AD44" i="5"/>
  <c r="X44" i="5"/>
  <c r="R44" i="5"/>
  <c r="L44" i="5"/>
  <c r="BG43" i="5"/>
  <c r="BB43" i="5"/>
  <c r="AV43" i="5"/>
  <c r="AP43" i="5"/>
  <c r="AJ43" i="5"/>
  <c r="AD43" i="5"/>
  <c r="X43" i="5"/>
  <c r="R43" i="5"/>
  <c r="L43" i="5"/>
  <c r="BG42" i="5"/>
  <c r="BB42" i="5"/>
  <c r="AV42" i="5"/>
  <c r="AP42" i="5"/>
  <c r="AJ42" i="5"/>
  <c r="AD42" i="5"/>
  <c r="X42" i="5"/>
  <c r="R42" i="5"/>
  <c r="L42" i="5"/>
  <c r="BG41" i="5"/>
  <c r="BB41" i="5"/>
  <c r="AV41" i="5"/>
  <c r="AP41" i="5"/>
  <c r="AJ41" i="5"/>
  <c r="AD41" i="5"/>
  <c r="X41" i="5"/>
  <c r="R41" i="5"/>
  <c r="L41" i="5"/>
  <c r="BG40" i="5"/>
  <c r="BB40" i="5"/>
  <c r="AV40" i="5"/>
  <c r="AP40" i="5"/>
  <c r="AJ40" i="5"/>
  <c r="AD40" i="5"/>
  <c r="X40" i="5"/>
  <c r="R40" i="5"/>
  <c r="L40" i="5"/>
  <c r="BG39" i="5"/>
  <c r="BB39" i="5"/>
  <c r="AV39" i="5"/>
  <c r="AP39" i="5"/>
  <c r="AJ39" i="5"/>
  <c r="AD39" i="5"/>
  <c r="X39" i="5"/>
  <c r="R39" i="5"/>
  <c r="L39" i="5"/>
  <c r="BG38" i="5"/>
  <c r="BB38" i="5"/>
  <c r="AV38" i="5"/>
  <c r="AP38" i="5"/>
  <c r="AJ38" i="5"/>
  <c r="AD38" i="5"/>
  <c r="X38" i="5"/>
  <c r="R38" i="5"/>
  <c r="L38" i="5"/>
  <c r="BG37" i="5"/>
  <c r="BB37" i="5"/>
  <c r="AV37" i="5"/>
  <c r="AP37" i="5"/>
  <c r="AJ37" i="5"/>
  <c r="AD37" i="5"/>
  <c r="X37" i="5"/>
  <c r="R37" i="5"/>
  <c r="L37" i="5"/>
  <c r="BG36" i="5"/>
  <c r="BB36" i="5"/>
  <c r="AV36" i="5"/>
  <c r="AP36" i="5"/>
  <c r="AJ36" i="5"/>
  <c r="AD36" i="5"/>
  <c r="X36" i="5"/>
  <c r="R36" i="5"/>
  <c r="L36" i="5"/>
  <c r="BG35" i="5"/>
  <c r="BB35" i="5"/>
  <c r="AV35" i="5"/>
  <c r="AP35" i="5"/>
  <c r="AJ35" i="5"/>
  <c r="AD35" i="5"/>
  <c r="X35" i="5"/>
  <c r="R35" i="5"/>
  <c r="L35" i="5"/>
  <c r="BG34" i="5"/>
  <c r="BB34" i="5"/>
  <c r="AV34" i="5"/>
  <c r="AP34" i="5"/>
  <c r="AJ34" i="5"/>
  <c r="AD34" i="5"/>
  <c r="X34" i="5"/>
  <c r="R34" i="5"/>
  <c r="L34" i="5"/>
  <c r="BG33" i="5"/>
  <c r="BB33" i="5"/>
  <c r="AV33" i="5"/>
  <c r="AP33" i="5"/>
  <c r="AJ33" i="5"/>
  <c r="AD33" i="5"/>
  <c r="X33" i="5"/>
  <c r="R33" i="5"/>
  <c r="L33" i="5"/>
  <c r="BG32" i="5"/>
  <c r="BB32" i="5"/>
  <c r="AV32" i="5"/>
  <c r="AP32" i="5"/>
  <c r="AJ32" i="5"/>
  <c r="AD32" i="5"/>
  <c r="X32" i="5"/>
  <c r="R32" i="5"/>
  <c r="L32" i="5"/>
  <c r="BG31" i="5"/>
  <c r="BB31" i="5"/>
  <c r="AV31" i="5"/>
  <c r="AP31" i="5"/>
  <c r="AJ31" i="5"/>
  <c r="AD31" i="5"/>
  <c r="X31" i="5"/>
  <c r="R31" i="5"/>
  <c r="L31" i="5"/>
  <c r="BG30" i="5"/>
  <c r="BB30" i="5"/>
  <c r="AV30" i="5"/>
  <c r="AP30" i="5"/>
  <c r="AJ30" i="5"/>
  <c r="AD30" i="5"/>
  <c r="X30" i="5"/>
  <c r="R30" i="5"/>
  <c r="L30" i="5"/>
  <c r="BG29" i="5"/>
  <c r="BB29" i="5"/>
  <c r="AV29" i="5"/>
  <c r="AP29" i="5"/>
  <c r="AJ29" i="5"/>
  <c r="AD29" i="5"/>
  <c r="X29" i="5"/>
  <c r="R29" i="5"/>
  <c r="L29" i="5"/>
  <c r="BG28" i="5"/>
  <c r="BB28" i="5"/>
  <c r="AV28" i="5"/>
  <c r="AP28" i="5"/>
  <c r="AJ28" i="5"/>
  <c r="AD28" i="5"/>
  <c r="X28" i="5"/>
  <c r="R28" i="5"/>
  <c r="L28" i="5"/>
  <c r="BG27" i="5"/>
  <c r="BB27" i="5"/>
  <c r="AV27" i="5"/>
  <c r="AP27" i="5"/>
  <c r="AJ27" i="5"/>
  <c r="AD27" i="5"/>
  <c r="X27" i="5"/>
  <c r="R27" i="5"/>
  <c r="L27" i="5"/>
  <c r="BG26" i="5"/>
  <c r="BB26" i="5"/>
  <c r="AV26" i="5"/>
  <c r="AP26" i="5"/>
  <c r="AJ26" i="5"/>
  <c r="AD26" i="5"/>
  <c r="X26" i="5"/>
  <c r="R26" i="5"/>
  <c r="L26" i="5"/>
  <c r="BG25" i="5"/>
  <c r="BB25" i="5"/>
  <c r="AV25" i="5"/>
  <c r="AP25" i="5"/>
  <c r="AJ25" i="5"/>
  <c r="AD25" i="5"/>
  <c r="X25" i="5"/>
  <c r="R25" i="5"/>
  <c r="L25" i="5"/>
  <c r="BG24" i="5"/>
  <c r="BB24" i="5"/>
  <c r="AV24" i="5"/>
  <c r="AP24" i="5"/>
  <c r="AJ24" i="5"/>
  <c r="AD24" i="5"/>
  <c r="X24" i="5"/>
  <c r="R24" i="5"/>
  <c r="L24" i="5"/>
  <c r="BG23" i="5"/>
  <c r="BB23" i="5"/>
  <c r="AV23" i="5"/>
  <c r="AP23" i="5"/>
  <c r="AJ23" i="5"/>
  <c r="AD23" i="5"/>
  <c r="X23" i="5"/>
  <c r="R23" i="5"/>
  <c r="L23" i="5"/>
  <c r="BG22" i="5"/>
  <c r="BB22" i="5"/>
  <c r="AV22" i="5"/>
  <c r="AP22" i="5"/>
  <c r="AJ22" i="5"/>
  <c r="AD22" i="5"/>
  <c r="X22" i="5"/>
  <c r="R22" i="5"/>
  <c r="L22" i="5"/>
  <c r="BG21" i="5"/>
  <c r="BB21" i="5"/>
  <c r="AV21" i="5"/>
  <c r="AP21" i="5"/>
  <c r="AJ21" i="5"/>
  <c r="AD21" i="5"/>
  <c r="X21" i="5"/>
  <c r="R21" i="5"/>
  <c r="L21" i="5"/>
  <c r="BG20" i="5"/>
  <c r="BB20" i="5"/>
  <c r="AV20" i="5"/>
  <c r="AP20" i="5"/>
  <c r="AJ20" i="5"/>
  <c r="AD20" i="5"/>
  <c r="X20" i="5"/>
  <c r="R20" i="5"/>
  <c r="L20" i="5"/>
  <c r="BG19" i="5"/>
  <c r="AX56" i="5"/>
  <c r="AV19" i="5"/>
  <c r="AP19" i="5"/>
  <c r="AJ19" i="5"/>
  <c r="AD19" i="5"/>
  <c r="X19" i="5"/>
  <c r="R19" i="5"/>
  <c r="L19" i="5"/>
  <c r="BG18" i="5"/>
  <c r="BB18" i="5"/>
  <c r="AR56" i="5"/>
  <c r="AP18" i="5"/>
  <c r="AL56" i="5"/>
  <c r="AF56" i="5"/>
  <c r="AD18" i="5"/>
  <c r="Z56" i="5"/>
  <c r="X18" i="5"/>
  <c r="R18" i="5"/>
  <c r="L18" i="5"/>
  <c r="BG17" i="5"/>
  <c r="BB17" i="5"/>
  <c r="AV17" i="5"/>
  <c r="AP17" i="5"/>
  <c r="AJ17" i="5"/>
  <c r="AD17" i="5"/>
  <c r="X17" i="5"/>
  <c r="R17" i="5"/>
  <c r="L17" i="5"/>
  <c r="BG16" i="5"/>
  <c r="BB16" i="5"/>
  <c r="AV16" i="5"/>
  <c r="AP16" i="5"/>
  <c r="AJ16" i="5"/>
  <c r="AD16" i="5"/>
  <c r="X16" i="5"/>
  <c r="R16" i="5"/>
  <c r="L16" i="5"/>
  <c r="BG15" i="5"/>
  <c r="BB15" i="5"/>
  <c r="AV15" i="5"/>
  <c r="AP15" i="5"/>
  <c r="AJ15" i="5"/>
  <c r="AD15" i="5"/>
  <c r="X15" i="5"/>
  <c r="R15" i="5"/>
  <c r="L15" i="5"/>
  <c r="BG14" i="5"/>
  <c r="BB14" i="5"/>
  <c r="AV14" i="5"/>
  <c r="AP14" i="5"/>
  <c r="AJ14" i="5"/>
  <c r="AD14" i="5"/>
  <c r="X14" i="5"/>
  <c r="R14" i="5"/>
  <c r="L14" i="5"/>
  <c r="BG13" i="5"/>
  <c r="BB13" i="5"/>
  <c r="AV13" i="5"/>
  <c r="AP13" i="5"/>
  <c r="AJ13" i="5"/>
  <c r="AD13" i="5"/>
  <c r="X13" i="5"/>
  <c r="R13" i="5"/>
  <c r="L13" i="5"/>
  <c r="BG12" i="5"/>
  <c r="BB12" i="5"/>
  <c r="AV12" i="5"/>
  <c r="AP12" i="5"/>
  <c r="AJ12" i="5"/>
  <c r="AD12" i="5"/>
  <c r="X12" i="5"/>
  <c r="R12" i="5"/>
  <c r="L12" i="5"/>
  <c r="B12" i="5"/>
  <c r="BJ11" i="5"/>
  <c r="BJ12" i="5" s="1"/>
  <c r="BJ13" i="5" s="1"/>
  <c r="BJ14" i="5" s="1"/>
  <c r="BJ15" i="5" s="1"/>
  <c r="BJ16" i="5" s="1"/>
  <c r="BJ17" i="5" s="1"/>
  <c r="BJ18" i="5" s="1"/>
  <c r="BJ19" i="5" s="1"/>
  <c r="BJ20" i="5" s="1"/>
  <c r="BJ21" i="5" s="1"/>
  <c r="BJ22" i="5" s="1"/>
  <c r="BJ23" i="5" s="1"/>
  <c r="BJ24" i="5" s="1"/>
  <c r="BJ25" i="5" s="1"/>
  <c r="BJ26" i="5" s="1"/>
  <c r="BJ27" i="5" s="1"/>
  <c r="BJ28" i="5" s="1"/>
  <c r="BJ29" i="5" s="1"/>
  <c r="BJ30" i="5" s="1"/>
  <c r="BJ31" i="5" s="1"/>
  <c r="BJ32" i="5" s="1"/>
  <c r="BJ33" i="5" s="1"/>
  <c r="BJ34" i="5" s="1"/>
  <c r="BJ35" i="5" s="1"/>
  <c r="BJ36" i="5" s="1"/>
  <c r="BJ37" i="5" s="1"/>
  <c r="BJ38" i="5" s="1"/>
  <c r="BJ39" i="5" s="1"/>
  <c r="BJ40" i="5" s="1"/>
  <c r="BJ41" i="5" s="1"/>
  <c r="BJ42" i="5" s="1"/>
  <c r="BJ43" i="5" s="1"/>
  <c r="BJ44" i="5" s="1"/>
  <c r="BJ45" i="5" s="1"/>
  <c r="BJ46" i="5" s="1"/>
  <c r="BJ47" i="5" s="1"/>
  <c r="BJ48" i="5" s="1"/>
  <c r="BJ49" i="5" s="1"/>
  <c r="BJ50" i="5" s="1"/>
  <c r="BJ51" i="5" s="1"/>
  <c r="BJ52" i="5" s="1"/>
  <c r="BJ53" i="5" s="1"/>
  <c r="BJ54" i="5" s="1"/>
  <c r="BJ55" i="5" s="1"/>
  <c r="BJ56" i="5" s="1"/>
  <c r="BG11" i="5"/>
  <c r="BB11" i="5"/>
  <c r="AV11" i="5"/>
  <c r="AP11" i="5"/>
  <c r="AJ11" i="5"/>
  <c r="AD11" i="5"/>
  <c r="X11" i="5"/>
  <c r="R11" i="5"/>
  <c r="L11" i="5"/>
  <c r="B11" i="5"/>
  <c r="B120" i="5" s="1"/>
  <c r="BG10" i="5"/>
  <c r="BB10" i="5"/>
  <c r="AV10" i="5"/>
  <c r="AP10" i="5"/>
  <c r="AJ10" i="5"/>
  <c r="AD10" i="5"/>
  <c r="X10" i="5"/>
  <c r="R10" i="5"/>
  <c r="L10" i="5"/>
  <c r="BS1" i="5"/>
  <c r="C103" i="4"/>
  <c r="C100" i="4"/>
  <c r="C96" i="4"/>
  <c r="C92" i="4"/>
  <c r="C83" i="4"/>
  <c r="C71" i="4"/>
  <c r="BJ58" i="4"/>
  <c r="B58" i="4"/>
  <c r="AX55" i="4"/>
  <c r="AW55" i="4"/>
  <c r="AT55" i="4"/>
  <c r="AL55" i="4"/>
  <c r="AH55" i="4"/>
  <c r="Z55" i="4"/>
  <c r="V55" i="4"/>
  <c r="Q55" i="4"/>
  <c r="N55" i="4"/>
  <c r="J55" i="4"/>
  <c r="I55" i="4"/>
  <c r="BG54" i="4"/>
  <c r="BB54" i="4"/>
  <c r="AV54" i="4"/>
  <c r="AP54" i="4"/>
  <c r="AJ54" i="4"/>
  <c r="AD54" i="4"/>
  <c r="X54" i="4"/>
  <c r="R54" i="4"/>
  <c r="L54" i="4"/>
  <c r="BG53" i="4"/>
  <c r="BB53" i="4"/>
  <c r="AV53" i="4"/>
  <c r="AP53" i="4"/>
  <c r="AJ53" i="4"/>
  <c r="AD53" i="4"/>
  <c r="X53" i="4"/>
  <c r="R53" i="4"/>
  <c r="L53" i="4"/>
  <c r="BG52" i="4"/>
  <c r="BB52" i="4"/>
  <c r="AV52" i="4"/>
  <c r="AP52" i="4"/>
  <c r="AJ52" i="4"/>
  <c r="AD52" i="4"/>
  <c r="X52" i="4"/>
  <c r="R52" i="4"/>
  <c r="L52" i="4"/>
  <c r="BG51" i="4"/>
  <c r="BB51" i="4"/>
  <c r="AV51" i="4"/>
  <c r="AP51" i="4"/>
  <c r="AJ51" i="4"/>
  <c r="AD51" i="4"/>
  <c r="X51" i="4"/>
  <c r="R51" i="4"/>
  <c r="L51" i="4"/>
  <c r="BG50" i="4"/>
  <c r="BB50" i="4"/>
  <c r="AV50" i="4"/>
  <c r="AP50" i="4"/>
  <c r="AJ50" i="4"/>
  <c r="AD50" i="4"/>
  <c r="X50" i="4"/>
  <c r="R50" i="4"/>
  <c r="L50" i="4"/>
  <c r="BG49" i="4"/>
  <c r="BB49" i="4"/>
  <c r="AV49" i="4"/>
  <c r="AP49" i="4"/>
  <c r="AJ49" i="4"/>
  <c r="AD49" i="4"/>
  <c r="X49" i="4"/>
  <c r="R49" i="4"/>
  <c r="L49" i="4"/>
  <c r="BG48" i="4"/>
  <c r="BB48" i="4"/>
  <c r="AV48" i="4"/>
  <c r="AP48" i="4"/>
  <c r="AJ48" i="4"/>
  <c r="AD48" i="4"/>
  <c r="X48" i="4"/>
  <c r="R48" i="4"/>
  <c r="L48" i="4"/>
  <c r="BG47" i="4"/>
  <c r="BB47" i="4"/>
  <c r="AV47" i="4"/>
  <c r="AP47" i="4"/>
  <c r="AJ47" i="4"/>
  <c r="AD47" i="4"/>
  <c r="X47" i="4"/>
  <c r="L47" i="4"/>
  <c r="BJ46" i="4"/>
  <c r="BJ47" i="4" s="1"/>
  <c r="BJ48" i="4" s="1"/>
  <c r="BJ49" i="4" s="1"/>
  <c r="BJ50" i="4" s="1"/>
  <c r="BJ51" i="4" s="1"/>
  <c r="BJ52" i="4" s="1"/>
  <c r="BJ53" i="4" s="1"/>
  <c r="BJ54" i="4" s="1"/>
  <c r="BG46" i="4"/>
  <c r="BB46" i="4"/>
  <c r="AV46" i="4"/>
  <c r="AP46" i="4"/>
  <c r="AJ46" i="4"/>
  <c r="X46" i="4"/>
  <c r="L46" i="4"/>
  <c r="BG45" i="4"/>
  <c r="BA55" i="4"/>
  <c r="AZ55" i="4"/>
  <c r="AY55" i="4"/>
  <c r="AU55" i="4"/>
  <c r="AS55" i="4"/>
  <c r="AR55" i="4"/>
  <c r="AQ55" i="4"/>
  <c r="AN55" i="4"/>
  <c r="AM55" i="4"/>
  <c r="AI55" i="4"/>
  <c r="AG55" i="4"/>
  <c r="AG58" i="4" s="1"/>
  <c r="AF55" i="4"/>
  <c r="AE55" i="4"/>
  <c r="AC55" i="4"/>
  <c r="AB55" i="4"/>
  <c r="AA55" i="4"/>
  <c r="W55" i="4"/>
  <c r="U55" i="4"/>
  <c r="T55" i="4"/>
  <c r="S55" i="4"/>
  <c r="P55" i="4"/>
  <c r="O55" i="4"/>
  <c r="K55" i="4"/>
  <c r="H55" i="4"/>
  <c r="G55" i="4"/>
  <c r="BJ42" i="4"/>
  <c r="BJ45" i="4" s="1"/>
  <c r="BG41" i="4"/>
  <c r="BB41" i="4"/>
  <c r="AV41" i="4"/>
  <c r="AP41" i="4"/>
  <c r="AD41" i="4"/>
  <c r="R41" i="4"/>
  <c r="L41" i="4"/>
  <c r="BJ40" i="4"/>
  <c r="BJ41" i="4" s="1"/>
  <c r="BG40" i="4"/>
  <c r="BB40" i="4"/>
  <c r="AP40" i="4"/>
  <c r="AD40" i="4"/>
  <c r="X40" i="4"/>
  <c r="R40" i="4"/>
  <c r="L40" i="4"/>
  <c r="AU37" i="4"/>
  <c r="AU42" i="4" s="1"/>
  <c r="BG36" i="4"/>
  <c r="BB36" i="4"/>
  <c r="AJ36" i="4"/>
  <c r="X36" i="4"/>
  <c r="R36" i="4"/>
  <c r="L36" i="4"/>
  <c r="BG35" i="4"/>
  <c r="BB35" i="4"/>
  <c r="AP35" i="4"/>
  <c r="AD35" i="4"/>
  <c r="X35" i="4"/>
  <c r="R35" i="4"/>
  <c r="L35" i="4"/>
  <c r="AW32" i="4"/>
  <c r="AO32" i="4"/>
  <c r="AG32" i="4"/>
  <c r="Y32" i="4"/>
  <c r="H32" i="4"/>
  <c r="BG31" i="4"/>
  <c r="BB31" i="4"/>
  <c r="AV31" i="4"/>
  <c r="AP31" i="4"/>
  <c r="AJ31" i="4"/>
  <c r="AD31" i="4"/>
  <c r="X31" i="4"/>
  <c r="R31" i="4"/>
  <c r="BA30" i="4"/>
  <c r="BA32" i="4" s="1"/>
  <c r="AZ30" i="4"/>
  <c r="AZ32" i="4" s="1"/>
  <c r="AY30" i="4"/>
  <c r="AY32" i="4" s="1"/>
  <c r="AW30" i="4"/>
  <c r="AU30" i="4"/>
  <c r="AU32" i="4" s="1"/>
  <c r="AT30" i="4"/>
  <c r="AT32" i="4" s="1"/>
  <c r="AS30" i="4"/>
  <c r="AS32" i="4" s="1"/>
  <c r="AQ30" i="4"/>
  <c r="AQ32" i="4" s="1"/>
  <c r="AO30" i="4"/>
  <c r="AN30" i="4"/>
  <c r="AN32" i="4" s="1"/>
  <c r="AM30" i="4"/>
  <c r="AM32" i="4" s="1"/>
  <c r="AK30" i="4"/>
  <c r="AK32" i="4" s="1"/>
  <c r="AI30" i="4"/>
  <c r="AI32" i="4" s="1"/>
  <c r="AH30" i="4"/>
  <c r="AH32" i="4" s="1"/>
  <c r="AG30" i="4"/>
  <c r="AF30" i="4"/>
  <c r="AF32" i="4" s="1"/>
  <c r="AE30" i="4"/>
  <c r="AE32" i="4" s="1"/>
  <c r="AC30" i="4"/>
  <c r="AC32" i="4" s="1"/>
  <c r="AB30" i="4"/>
  <c r="AB32" i="4" s="1"/>
  <c r="AA30" i="4"/>
  <c r="AA32" i="4" s="1"/>
  <c r="Y30" i="4"/>
  <c r="T30" i="4"/>
  <c r="T32" i="4" s="1"/>
  <c r="G30" i="4"/>
  <c r="G32" i="4" s="1"/>
  <c r="BH29" i="4"/>
  <c r="BG29" i="4"/>
  <c r="BB29" i="4"/>
  <c r="AV29" i="4"/>
  <c r="AP29" i="4"/>
  <c r="AJ29" i="4"/>
  <c r="AD29" i="4"/>
  <c r="O30" i="4"/>
  <c r="O32" i="4" s="1"/>
  <c r="R29" i="4"/>
  <c r="BH28" i="4"/>
  <c r="BG28" i="4"/>
  <c r="BB28" i="4"/>
  <c r="AX30" i="4"/>
  <c r="AX32" i="4" s="1"/>
  <c r="AP28" i="4"/>
  <c r="AL30" i="4"/>
  <c r="AL32" i="4" s="1"/>
  <c r="AJ28" i="4"/>
  <c r="AD28" i="4"/>
  <c r="Z30" i="4"/>
  <c r="Z32" i="4" s="1"/>
  <c r="R28" i="4"/>
  <c r="BH27" i="4"/>
  <c r="BG27" i="4"/>
  <c r="BB27" i="4"/>
  <c r="AV27" i="4"/>
  <c r="AP27" i="4"/>
  <c r="AJ27" i="4"/>
  <c r="AD27" i="4"/>
  <c r="R27" i="4"/>
  <c r="BJ26" i="4"/>
  <c r="BJ27" i="4" s="1"/>
  <c r="BJ28" i="4" s="1"/>
  <c r="BJ29" i="4" s="1"/>
  <c r="BJ30" i="4" s="1"/>
  <c r="BJ31" i="4" s="1"/>
  <c r="BJ32" i="4" s="1"/>
  <c r="BG26" i="4"/>
  <c r="BB26" i="4"/>
  <c r="AV26" i="4"/>
  <c r="AP26" i="4"/>
  <c r="AJ26" i="4"/>
  <c r="AD26" i="4"/>
  <c r="W30" i="4"/>
  <c r="W32" i="4" s="1"/>
  <c r="S30" i="4"/>
  <c r="P30" i="4"/>
  <c r="P32" i="4" s="1"/>
  <c r="R26" i="4"/>
  <c r="K30" i="4"/>
  <c r="K32" i="4" s="1"/>
  <c r="H30" i="4"/>
  <c r="L26" i="4"/>
  <c r="BJ25" i="4"/>
  <c r="BG25" i="4"/>
  <c r="BB25" i="4"/>
  <c r="AV25" i="4"/>
  <c r="AP25" i="4"/>
  <c r="AJ25" i="4"/>
  <c r="AD25" i="4"/>
  <c r="U30" i="4"/>
  <c r="U32" i="4" s="1"/>
  <c r="Q30" i="4"/>
  <c r="Q32" i="4" s="1"/>
  <c r="I30" i="4"/>
  <c r="I32" i="4" s="1"/>
  <c r="B25" i="4"/>
  <c r="B26" i="4" s="1"/>
  <c r="B27" i="4" s="1"/>
  <c r="B28" i="4" s="1"/>
  <c r="B29" i="4" s="1"/>
  <c r="B30" i="4" s="1"/>
  <c r="B31" i="4" s="1"/>
  <c r="B32" i="4" s="1"/>
  <c r="B35" i="4" s="1"/>
  <c r="B36" i="4" s="1"/>
  <c r="B37" i="4" s="1"/>
  <c r="B40" i="4" s="1"/>
  <c r="B41" i="4" s="1"/>
  <c r="B42" i="4" s="1"/>
  <c r="B45" i="4" s="1"/>
  <c r="B46" i="4" s="1"/>
  <c r="B47" i="4" s="1"/>
  <c r="B48" i="4" s="1"/>
  <c r="B49" i="4" s="1"/>
  <c r="B50" i="4" s="1"/>
  <c r="B51" i="4" s="1"/>
  <c r="B52" i="4" s="1"/>
  <c r="B53" i="4" s="1"/>
  <c r="B54" i="4" s="1"/>
  <c r="AY22" i="4"/>
  <c r="AY37" i="4" s="1"/>
  <c r="AY42" i="4" s="1"/>
  <c r="AU22" i="4"/>
  <c r="AQ22" i="4"/>
  <c r="AI22" i="4"/>
  <c r="AI37" i="4" s="1"/>
  <c r="AI42" i="4" s="1"/>
  <c r="BH21" i="4"/>
  <c r="BG21" i="4"/>
  <c r="BB21" i="4"/>
  <c r="AV21" i="4"/>
  <c r="AP21" i="4"/>
  <c r="AJ21" i="4"/>
  <c r="X21" i="4"/>
  <c r="R21" i="4"/>
  <c r="L21" i="4"/>
  <c r="BH19" i="4"/>
  <c r="BA19" i="4"/>
  <c r="BA22" i="4" s="1"/>
  <c r="AZ19" i="4"/>
  <c r="AZ22" i="4" s="1"/>
  <c r="AY19" i="4"/>
  <c r="AW19" i="4"/>
  <c r="AW22" i="4" s="1"/>
  <c r="AU19" i="4"/>
  <c r="AT19" i="4"/>
  <c r="AT22" i="4" s="1"/>
  <c r="AT37" i="4" s="1"/>
  <c r="AT42" i="4" s="1"/>
  <c r="AS19" i="4"/>
  <c r="AS22" i="4" s="1"/>
  <c r="AQ19" i="4"/>
  <c r="AO19" i="4"/>
  <c r="AO22" i="4" s="1"/>
  <c r="AN19" i="4"/>
  <c r="AN22" i="4" s="1"/>
  <c r="AM19" i="4"/>
  <c r="AM22" i="4" s="1"/>
  <c r="AM37" i="4" s="1"/>
  <c r="AM42" i="4" s="1"/>
  <c r="AK19" i="4"/>
  <c r="AI19" i="4"/>
  <c r="AH19" i="4"/>
  <c r="AH22" i="4" s="1"/>
  <c r="AH37" i="4" s="1"/>
  <c r="AH42" i="4" s="1"/>
  <c r="AG19" i="4"/>
  <c r="AG22" i="4" s="1"/>
  <c r="AG37" i="4" s="1"/>
  <c r="AG42" i="4" s="1"/>
  <c r="AE19" i="4"/>
  <c r="AE22" i="4" s="1"/>
  <c r="I19" i="4"/>
  <c r="I22" i="4" s="1"/>
  <c r="I37" i="4" s="1"/>
  <c r="I42" i="4" s="1"/>
  <c r="BG18" i="4"/>
  <c r="BB18" i="4"/>
  <c r="AV18" i="4"/>
  <c r="AP18" i="4"/>
  <c r="AJ18" i="4"/>
  <c r="AD18" i="4"/>
  <c r="R18" i="4"/>
  <c r="L18" i="4"/>
  <c r="BG17" i="4"/>
  <c r="BB17" i="4"/>
  <c r="AV17" i="4"/>
  <c r="AP17" i="4"/>
  <c r="AJ17" i="4"/>
  <c r="X17" i="4"/>
  <c r="R17" i="4"/>
  <c r="L17" i="4"/>
  <c r="BG16" i="4"/>
  <c r="BB16" i="4"/>
  <c r="AV16" i="4"/>
  <c r="AP16" i="4"/>
  <c r="AJ16" i="4"/>
  <c r="X16" i="4"/>
  <c r="R16" i="4"/>
  <c r="L16" i="4"/>
  <c r="BG15" i="4"/>
  <c r="BB15" i="4"/>
  <c r="AV15" i="4"/>
  <c r="AP15" i="4"/>
  <c r="AJ15" i="4"/>
  <c r="AD15" i="4"/>
  <c r="R15" i="4"/>
  <c r="L15" i="4"/>
  <c r="BG13" i="4"/>
  <c r="BB13" i="4"/>
  <c r="AV13" i="4"/>
  <c r="AP13" i="4"/>
  <c r="AJ13" i="4"/>
  <c r="X13" i="4"/>
  <c r="L13" i="4"/>
  <c r="BH12" i="4"/>
  <c r="BG12" i="4"/>
  <c r="BB12" i="4"/>
  <c r="AV12" i="4"/>
  <c r="AP12" i="4"/>
  <c r="AJ12" i="4"/>
  <c r="X12" i="4"/>
  <c r="L12" i="4"/>
  <c r="BJ11" i="4"/>
  <c r="BJ12" i="4" s="1"/>
  <c r="BJ13" i="4" s="1"/>
  <c r="BG11" i="4"/>
  <c r="BB11" i="4"/>
  <c r="AV11" i="4"/>
  <c r="AP11" i="4"/>
  <c r="AJ11" i="4"/>
  <c r="X11" i="4"/>
  <c r="J19" i="4"/>
  <c r="J22" i="4" s="1"/>
  <c r="B11" i="4"/>
  <c r="B12" i="4" s="1"/>
  <c r="B13" i="4" s="1"/>
  <c r="BG10" i="4"/>
  <c r="BB10" i="4"/>
  <c r="AV10" i="4"/>
  <c r="AR19" i="4"/>
  <c r="AR22" i="4" s="1"/>
  <c r="AJ10" i="4"/>
  <c r="AC19" i="4"/>
  <c r="AC22" i="4" s="1"/>
  <c r="AC37" i="4" s="1"/>
  <c r="AC42" i="4" s="1"/>
  <c r="AD10" i="4"/>
  <c r="U19" i="4"/>
  <c r="U22" i="4" s="1"/>
  <c r="U37" i="4" s="1"/>
  <c r="U42" i="4" s="1"/>
  <c r="U58" i="4" s="1"/>
  <c r="Q19" i="4"/>
  <c r="Q22" i="4" s="1"/>
  <c r="Q37" i="4" s="1"/>
  <c r="Q42" i="4" s="1"/>
  <c r="P19" i="4"/>
  <c r="P22" i="4" s="1"/>
  <c r="M19" i="4"/>
  <c r="H19" i="4"/>
  <c r="H22" i="4" s="1"/>
  <c r="H37" i="4" s="1"/>
  <c r="H42" i="4" s="1"/>
  <c r="BS1" i="4"/>
  <c r="B102" i="2"/>
  <c r="AS88" i="2"/>
  <c r="AR88" i="2"/>
  <c r="AQ88" i="2"/>
  <c r="AP88" i="2"/>
  <c r="AT88" i="2" s="1"/>
  <c r="AN88" i="2"/>
  <c r="AM88" i="2"/>
  <c r="AL88" i="2"/>
  <c r="AK88" i="2"/>
  <c r="AO88" i="2" s="1"/>
  <c r="AI88" i="2"/>
  <c r="AH88" i="2"/>
  <c r="AG88" i="2"/>
  <c r="AF88" i="2"/>
  <c r="AJ88" i="2" s="1"/>
  <c r="AD88" i="2"/>
  <c r="AC88" i="2"/>
  <c r="AB88" i="2"/>
  <c r="AA88" i="2"/>
  <c r="AE88" i="2" s="1"/>
  <c r="Y88" i="2"/>
  <c r="X88" i="2"/>
  <c r="W88" i="2"/>
  <c r="V88" i="2"/>
  <c r="Z88" i="2" s="1"/>
  <c r="T88" i="2"/>
  <c r="S88" i="2"/>
  <c r="R88" i="2"/>
  <c r="Q88" i="2"/>
  <c r="U88" i="2" s="1"/>
  <c r="O88" i="2"/>
  <c r="N88" i="2"/>
  <c r="M88" i="2"/>
  <c r="L88" i="2"/>
  <c r="P88" i="2" s="1"/>
  <c r="J88" i="2"/>
  <c r="I88" i="2"/>
  <c r="H88" i="2"/>
  <c r="G88" i="2"/>
  <c r="K88" i="2" s="1"/>
  <c r="AY87" i="2"/>
  <c r="AT87" i="2"/>
  <c r="AO87" i="2"/>
  <c r="AJ87" i="2"/>
  <c r="AE87" i="2"/>
  <c r="Z87" i="2"/>
  <c r="U87" i="2"/>
  <c r="P87" i="2"/>
  <c r="K87" i="2"/>
  <c r="AY86" i="2"/>
  <c r="AT86" i="2"/>
  <c r="AO86" i="2"/>
  <c r="AJ86" i="2"/>
  <c r="AE86" i="2"/>
  <c r="Z86" i="2"/>
  <c r="U86" i="2"/>
  <c r="P86" i="2"/>
  <c r="K86" i="2"/>
  <c r="AY85" i="2"/>
  <c r="AT85" i="2"/>
  <c r="AO85" i="2"/>
  <c r="AJ85" i="2"/>
  <c r="AE85" i="2"/>
  <c r="Z85" i="2"/>
  <c r="U85" i="2"/>
  <c r="P85" i="2"/>
  <c r="K85" i="2"/>
  <c r="AY84" i="2"/>
  <c r="AT84" i="2"/>
  <c r="AO84" i="2"/>
  <c r="AJ84" i="2"/>
  <c r="AE84" i="2"/>
  <c r="Z84" i="2"/>
  <c r="U84" i="2"/>
  <c r="P84" i="2"/>
  <c r="K84" i="2"/>
  <c r="AY83" i="2"/>
  <c r="AT83" i="2"/>
  <c r="AO83" i="2"/>
  <c r="AJ83" i="2"/>
  <c r="AE83" i="2"/>
  <c r="Z83" i="2"/>
  <c r="U83" i="2"/>
  <c r="P83" i="2"/>
  <c r="K83" i="2"/>
  <c r="AY82" i="2"/>
  <c r="AT82" i="2"/>
  <c r="AO82" i="2"/>
  <c r="AJ82" i="2"/>
  <c r="AE82" i="2"/>
  <c r="Z82" i="2"/>
  <c r="U82" i="2"/>
  <c r="P82" i="2"/>
  <c r="K82" i="2"/>
  <c r="AY81" i="2"/>
  <c r="AT81" i="2"/>
  <c r="AO81" i="2"/>
  <c r="AJ81" i="2"/>
  <c r="AE81" i="2"/>
  <c r="Z81" i="2"/>
  <c r="U81" i="2"/>
  <c r="P81" i="2"/>
  <c r="K81" i="2"/>
  <c r="AY80" i="2"/>
  <c r="AT80" i="2"/>
  <c r="AO80" i="2"/>
  <c r="AJ80" i="2"/>
  <c r="AE80" i="2"/>
  <c r="Z80" i="2"/>
  <c r="U80" i="2"/>
  <c r="P80" i="2"/>
  <c r="K80" i="2"/>
  <c r="AY79" i="2"/>
  <c r="AT79" i="2"/>
  <c r="AO79" i="2"/>
  <c r="AJ79" i="2"/>
  <c r="AE79" i="2"/>
  <c r="Z79" i="2"/>
  <c r="U79" i="2"/>
  <c r="P79" i="2"/>
  <c r="K79" i="2"/>
  <c r="AY78" i="2"/>
  <c r="AT78" i="2"/>
  <c r="AO78" i="2"/>
  <c r="AJ78" i="2"/>
  <c r="AE78" i="2"/>
  <c r="Z78" i="2"/>
  <c r="U78" i="2"/>
  <c r="P78" i="2"/>
  <c r="K78" i="2"/>
  <c r="AY77" i="2"/>
  <c r="AT77" i="2"/>
  <c r="AO77" i="2"/>
  <c r="AJ77" i="2"/>
  <c r="AE77" i="2"/>
  <c r="Z77" i="2"/>
  <c r="U77" i="2"/>
  <c r="P77" i="2"/>
  <c r="K77" i="2"/>
  <c r="AY76" i="2"/>
  <c r="AT76" i="2"/>
  <c r="AO76" i="2"/>
  <c r="AJ76" i="2"/>
  <c r="AE76" i="2"/>
  <c r="Z76" i="2"/>
  <c r="U76" i="2"/>
  <c r="P76" i="2"/>
  <c r="K76" i="2"/>
  <c r="AY75" i="2"/>
  <c r="AT75" i="2"/>
  <c r="AO75" i="2"/>
  <c r="AJ75" i="2"/>
  <c r="AE75" i="2"/>
  <c r="Z75" i="2"/>
  <c r="U75" i="2"/>
  <c r="P75" i="2"/>
  <c r="K75" i="2"/>
  <c r="AY74" i="2"/>
  <c r="AT74" i="2"/>
  <c r="AO74" i="2"/>
  <c r="AJ74" i="2"/>
  <c r="AE74" i="2"/>
  <c r="Z74" i="2"/>
  <c r="U74" i="2"/>
  <c r="P74" i="2"/>
  <c r="K74" i="2"/>
  <c r="AY73" i="2"/>
  <c r="AT73" i="2"/>
  <c r="AO73" i="2"/>
  <c r="AJ73" i="2"/>
  <c r="AE73" i="2"/>
  <c r="Z73" i="2"/>
  <c r="U73" i="2"/>
  <c r="P73" i="2"/>
  <c r="K73" i="2"/>
  <c r="AY72" i="2"/>
  <c r="AT72" i="2"/>
  <c r="AO72" i="2"/>
  <c r="AJ72" i="2"/>
  <c r="AE72" i="2"/>
  <c r="Z72" i="2"/>
  <c r="U72" i="2"/>
  <c r="P72" i="2"/>
  <c r="K72" i="2"/>
  <c r="AY71" i="2"/>
  <c r="AT71" i="2"/>
  <c r="AO71" i="2"/>
  <c r="AJ71" i="2"/>
  <c r="AE71" i="2"/>
  <c r="Z71" i="2"/>
  <c r="U71" i="2"/>
  <c r="P71" i="2"/>
  <c r="K71" i="2"/>
  <c r="AY70" i="2"/>
  <c r="AT70" i="2"/>
  <c r="AO70" i="2"/>
  <c r="AJ70" i="2"/>
  <c r="AE70" i="2"/>
  <c r="Z70" i="2"/>
  <c r="U70" i="2"/>
  <c r="P70" i="2"/>
  <c r="K70" i="2"/>
  <c r="AY69" i="2"/>
  <c r="AT69" i="2"/>
  <c r="AO69" i="2"/>
  <c r="AJ69" i="2"/>
  <c r="AE69" i="2"/>
  <c r="Z69" i="2"/>
  <c r="U69" i="2"/>
  <c r="P69" i="2"/>
  <c r="K69" i="2"/>
  <c r="AY68" i="2"/>
  <c r="AT68" i="2"/>
  <c r="AO68" i="2"/>
  <c r="AJ68" i="2"/>
  <c r="AE68" i="2"/>
  <c r="Z68" i="2"/>
  <c r="U68" i="2"/>
  <c r="P68" i="2"/>
  <c r="K68" i="2"/>
  <c r="AY67" i="2"/>
  <c r="AT67" i="2"/>
  <c r="AO67" i="2"/>
  <c r="AJ67" i="2"/>
  <c r="AE67" i="2"/>
  <c r="Z67" i="2"/>
  <c r="U67" i="2"/>
  <c r="P67" i="2"/>
  <c r="K67" i="2"/>
  <c r="AY66" i="2"/>
  <c r="AT66" i="2"/>
  <c r="AO66" i="2"/>
  <c r="AJ66" i="2"/>
  <c r="AE66" i="2"/>
  <c r="Z66" i="2"/>
  <c r="U66" i="2"/>
  <c r="P66" i="2"/>
  <c r="K66" i="2"/>
  <c r="AY65" i="2"/>
  <c r="AT65" i="2"/>
  <c r="AO65" i="2"/>
  <c r="AJ65" i="2"/>
  <c r="AE65" i="2"/>
  <c r="Z65" i="2"/>
  <c r="U65" i="2"/>
  <c r="P65" i="2"/>
  <c r="K65" i="2"/>
  <c r="AY64" i="2"/>
  <c r="AT64" i="2"/>
  <c r="AO64" i="2"/>
  <c r="AJ64" i="2"/>
  <c r="AE64" i="2"/>
  <c r="Z64" i="2"/>
  <c r="U64" i="2"/>
  <c r="P64" i="2"/>
  <c r="K64" i="2"/>
  <c r="AY63" i="2"/>
  <c r="AT63" i="2"/>
  <c r="AO63" i="2"/>
  <c r="AJ63" i="2"/>
  <c r="AE63" i="2"/>
  <c r="Z63" i="2"/>
  <c r="U63" i="2"/>
  <c r="P63" i="2"/>
  <c r="K63" i="2"/>
  <c r="AY62" i="2"/>
  <c r="AT62" i="2"/>
  <c r="AO62" i="2"/>
  <c r="AJ62" i="2"/>
  <c r="AE62" i="2"/>
  <c r="Z62" i="2"/>
  <c r="U62" i="2"/>
  <c r="P62" i="2"/>
  <c r="K62" i="2"/>
  <c r="AY61" i="2"/>
  <c r="AT61" i="2"/>
  <c r="AO61" i="2"/>
  <c r="AJ61" i="2"/>
  <c r="AE61" i="2"/>
  <c r="Z61" i="2"/>
  <c r="U61" i="2"/>
  <c r="P61" i="2"/>
  <c r="K61" i="2"/>
  <c r="AY60" i="2"/>
  <c r="AT60" i="2"/>
  <c r="AO60" i="2"/>
  <c r="AJ60" i="2"/>
  <c r="AE60" i="2"/>
  <c r="Z60" i="2"/>
  <c r="U60" i="2"/>
  <c r="P60" i="2"/>
  <c r="K60" i="2"/>
  <c r="AY59" i="2"/>
  <c r="AT59" i="2"/>
  <c r="AO59" i="2"/>
  <c r="AJ59" i="2"/>
  <c r="AE59" i="2"/>
  <c r="Z59" i="2"/>
  <c r="U59" i="2"/>
  <c r="P59" i="2"/>
  <c r="K59" i="2"/>
  <c r="AY58" i="2"/>
  <c r="AT58" i="2"/>
  <c r="AO58" i="2"/>
  <c r="AJ58" i="2"/>
  <c r="AE58" i="2"/>
  <c r="Z58" i="2"/>
  <c r="U58" i="2"/>
  <c r="P58" i="2"/>
  <c r="K58" i="2"/>
  <c r="AY57" i="2"/>
  <c r="AT57" i="2"/>
  <c r="AO57" i="2"/>
  <c r="AJ57" i="2"/>
  <c r="AE57" i="2"/>
  <c r="Z57" i="2"/>
  <c r="U57" i="2"/>
  <c r="P57" i="2"/>
  <c r="K57" i="2"/>
  <c r="AY56" i="2"/>
  <c r="AT56" i="2"/>
  <c r="AO56" i="2"/>
  <c r="AJ56" i="2"/>
  <c r="AE56" i="2"/>
  <c r="Z56" i="2"/>
  <c r="U56" i="2"/>
  <c r="P56" i="2"/>
  <c r="K56" i="2"/>
  <c r="AY55" i="2"/>
  <c r="AT55" i="2"/>
  <c r="AO55" i="2"/>
  <c r="AJ55" i="2"/>
  <c r="AE55" i="2"/>
  <c r="Z55" i="2"/>
  <c r="U55" i="2"/>
  <c r="P55" i="2"/>
  <c r="K55" i="2"/>
  <c r="AY54" i="2"/>
  <c r="AT54" i="2"/>
  <c r="AO54" i="2"/>
  <c r="AJ54" i="2"/>
  <c r="AE54" i="2"/>
  <c r="Z54" i="2"/>
  <c r="U54" i="2"/>
  <c r="P54" i="2"/>
  <c r="K54" i="2"/>
  <c r="AY53" i="2"/>
  <c r="AT53" i="2"/>
  <c r="AO53" i="2"/>
  <c r="AJ53" i="2"/>
  <c r="AE53" i="2"/>
  <c r="Z53" i="2"/>
  <c r="U53" i="2"/>
  <c r="P53" i="2"/>
  <c r="K53" i="2"/>
  <c r="BB52" i="2"/>
  <c r="BB53" i="2" s="1"/>
  <c r="BB54" i="2" s="1"/>
  <c r="BB55" i="2" s="1"/>
  <c r="BB56" i="2" s="1"/>
  <c r="BB57" i="2" s="1"/>
  <c r="BB58" i="2" s="1"/>
  <c r="BB59" i="2" s="1"/>
  <c r="BB60" i="2" s="1"/>
  <c r="BB61" i="2" s="1"/>
  <c r="BB62" i="2" s="1"/>
  <c r="BB63" i="2" s="1"/>
  <c r="BB64" i="2" s="1"/>
  <c r="BB65" i="2" s="1"/>
  <c r="BB66" i="2" s="1"/>
  <c r="BB67" i="2" s="1"/>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AY52" i="2"/>
  <c r="AT52" i="2"/>
  <c r="AO52" i="2"/>
  <c r="AJ52" i="2"/>
  <c r="AE52" i="2"/>
  <c r="Z52" i="2"/>
  <c r="U52" i="2"/>
  <c r="P52" i="2"/>
  <c r="K52" i="2"/>
  <c r="BB51" i="2"/>
  <c r="AY51" i="2"/>
  <c r="AT51" i="2"/>
  <c r="AO51" i="2"/>
  <c r="AJ51" i="2"/>
  <c r="AE51" i="2"/>
  <c r="Z51" i="2"/>
  <c r="U51" i="2"/>
  <c r="P51" i="2"/>
  <c r="K51" i="2"/>
  <c r="B51" i="2"/>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126" i="2" s="1"/>
  <c r="AY50" i="2"/>
  <c r="AT50" i="2"/>
  <c r="AO50" i="2"/>
  <c r="AJ50" i="2"/>
  <c r="AE50" i="2"/>
  <c r="Z50" i="2"/>
  <c r="U50" i="2"/>
  <c r="P50" i="2"/>
  <c r="K50" i="2"/>
  <c r="AS47" i="2"/>
  <c r="AR47" i="2"/>
  <c r="AQ47" i="2"/>
  <c r="AP47" i="2"/>
  <c r="AT47" i="2" s="1"/>
  <c r="AN47" i="2"/>
  <c r="AM47" i="2"/>
  <c r="AL47" i="2"/>
  <c r="AK47" i="2"/>
  <c r="AO47" i="2" s="1"/>
  <c r="AI47" i="2"/>
  <c r="AH47" i="2"/>
  <c r="AG47" i="2"/>
  <c r="AF47" i="2"/>
  <c r="AJ47" i="2" s="1"/>
  <c r="AD47" i="2"/>
  <c r="AC47" i="2"/>
  <c r="AB47" i="2"/>
  <c r="AA47" i="2"/>
  <c r="AE47" i="2" s="1"/>
  <c r="Y47" i="2"/>
  <c r="X47" i="2"/>
  <c r="W47" i="2"/>
  <c r="V47" i="2"/>
  <c r="Z47" i="2" s="1"/>
  <c r="T47" i="2"/>
  <c r="S47" i="2"/>
  <c r="R47" i="2"/>
  <c r="Q47" i="2"/>
  <c r="U47" i="2" s="1"/>
  <c r="O47" i="2"/>
  <c r="N47" i="2"/>
  <c r="M47" i="2"/>
  <c r="L47" i="2"/>
  <c r="P47" i="2" s="1"/>
  <c r="J47" i="2"/>
  <c r="I47" i="2"/>
  <c r="H47" i="2"/>
  <c r="G47" i="2"/>
  <c r="K47" i="2" s="1"/>
  <c r="AY46" i="2"/>
  <c r="AT46" i="2"/>
  <c r="AO46" i="2"/>
  <c r="AJ46" i="2"/>
  <c r="AE46" i="2"/>
  <c r="Z46" i="2"/>
  <c r="U46" i="2"/>
  <c r="P46" i="2"/>
  <c r="K46" i="2"/>
  <c r="AY45" i="2"/>
  <c r="AT45" i="2"/>
  <c r="AO45" i="2"/>
  <c r="AJ45" i="2"/>
  <c r="AE45" i="2"/>
  <c r="Z45" i="2"/>
  <c r="U45" i="2"/>
  <c r="P45" i="2"/>
  <c r="K45" i="2"/>
  <c r="AY44" i="2"/>
  <c r="AT44" i="2"/>
  <c r="AO44" i="2"/>
  <c r="AJ44" i="2"/>
  <c r="AE44" i="2"/>
  <c r="Z44" i="2"/>
  <c r="U44" i="2"/>
  <c r="P44" i="2"/>
  <c r="K44" i="2"/>
  <c r="AY43" i="2"/>
  <c r="AT43" i="2"/>
  <c r="AO43" i="2"/>
  <c r="AJ43" i="2"/>
  <c r="AE43" i="2"/>
  <c r="Z43" i="2"/>
  <c r="U43" i="2"/>
  <c r="P43" i="2"/>
  <c r="K43" i="2"/>
  <c r="AY42" i="2"/>
  <c r="AT42" i="2"/>
  <c r="AO42" i="2"/>
  <c r="AJ42" i="2"/>
  <c r="AE42" i="2"/>
  <c r="Z42" i="2"/>
  <c r="U42" i="2"/>
  <c r="P42" i="2"/>
  <c r="K42" i="2"/>
  <c r="AY41" i="2"/>
  <c r="AT41" i="2"/>
  <c r="AO41" i="2"/>
  <c r="AJ41" i="2"/>
  <c r="AE41" i="2"/>
  <c r="Z41" i="2"/>
  <c r="U41" i="2"/>
  <c r="P41" i="2"/>
  <c r="K41" i="2"/>
  <c r="AY40" i="2"/>
  <c r="AT40" i="2"/>
  <c r="AO40" i="2"/>
  <c r="AJ40" i="2"/>
  <c r="AE40" i="2"/>
  <c r="Z40" i="2"/>
  <c r="U40" i="2"/>
  <c r="P40" i="2"/>
  <c r="K40" i="2"/>
  <c r="AY39" i="2"/>
  <c r="AT39" i="2"/>
  <c r="AO39" i="2"/>
  <c r="AJ39" i="2"/>
  <c r="AE39" i="2"/>
  <c r="Z39" i="2"/>
  <c r="U39" i="2"/>
  <c r="P39" i="2"/>
  <c r="K39" i="2"/>
  <c r="AY38" i="2"/>
  <c r="AT38" i="2"/>
  <c r="AO38" i="2"/>
  <c r="AJ38" i="2"/>
  <c r="AE38" i="2"/>
  <c r="Z38" i="2"/>
  <c r="U38" i="2"/>
  <c r="P38" i="2"/>
  <c r="K38" i="2"/>
  <c r="AY37" i="2"/>
  <c r="AT37" i="2"/>
  <c r="AO37" i="2"/>
  <c r="AJ37" i="2"/>
  <c r="AE37" i="2"/>
  <c r="Z37" i="2"/>
  <c r="U37" i="2"/>
  <c r="P37" i="2"/>
  <c r="K37" i="2"/>
  <c r="AY36" i="2"/>
  <c r="AT36" i="2"/>
  <c r="AO36" i="2"/>
  <c r="AJ36" i="2"/>
  <c r="AE36" i="2"/>
  <c r="Z36" i="2"/>
  <c r="U36" i="2"/>
  <c r="P36" i="2"/>
  <c r="K36" i="2"/>
  <c r="AY35" i="2"/>
  <c r="AT35" i="2"/>
  <c r="AO35" i="2"/>
  <c r="AJ35" i="2"/>
  <c r="AE35" i="2"/>
  <c r="Z35" i="2"/>
  <c r="U35" i="2"/>
  <c r="P35" i="2"/>
  <c r="K35" i="2"/>
  <c r="AY34" i="2"/>
  <c r="AT34" i="2"/>
  <c r="AO34" i="2"/>
  <c r="AJ34" i="2"/>
  <c r="AE34" i="2"/>
  <c r="Z34" i="2"/>
  <c r="U34" i="2"/>
  <c r="P34" i="2"/>
  <c r="K34" i="2"/>
  <c r="AY33" i="2"/>
  <c r="AT33" i="2"/>
  <c r="AO33" i="2"/>
  <c r="AJ33" i="2"/>
  <c r="AE33" i="2"/>
  <c r="Z33" i="2"/>
  <c r="U33" i="2"/>
  <c r="P33" i="2"/>
  <c r="K33" i="2"/>
  <c r="AY32" i="2"/>
  <c r="AT32" i="2"/>
  <c r="AO32" i="2"/>
  <c r="AJ32" i="2"/>
  <c r="AE32" i="2"/>
  <c r="Z32" i="2"/>
  <c r="U32" i="2"/>
  <c r="P32" i="2"/>
  <c r="K32" i="2"/>
  <c r="AY31" i="2"/>
  <c r="AT31" i="2"/>
  <c r="AO31" i="2"/>
  <c r="AJ31" i="2"/>
  <c r="AE31" i="2"/>
  <c r="Z31" i="2"/>
  <c r="U31" i="2"/>
  <c r="P31" i="2"/>
  <c r="K31" i="2"/>
  <c r="AY30" i="2"/>
  <c r="AT30" i="2"/>
  <c r="AO30" i="2"/>
  <c r="AJ30" i="2"/>
  <c r="AE30" i="2"/>
  <c r="Z30" i="2"/>
  <c r="U30" i="2"/>
  <c r="P30" i="2"/>
  <c r="K30" i="2"/>
  <c r="AY29" i="2"/>
  <c r="AT29" i="2"/>
  <c r="AO29" i="2"/>
  <c r="AJ29" i="2"/>
  <c r="AE29" i="2"/>
  <c r="Z29" i="2"/>
  <c r="U29" i="2"/>
  <c r="P29" i="2"/>
  <c r="K29" i="2"/>
  <c r="AY28" i="2"/>
  <c r="AT28" i="2"/>
  <c r="AO28" i="2"/>
  <c r="AJ28" i="2"/>
  <c r="AE28" i="2"/>
  <c r="Z28" i="2"/>
  <c r="U28" i="2"/>
  <c r="P28" i="2"/>
  <c r="K28" i="2"/>
  <c r="AY27" i="2"/>
  <c r="AT27" i="2"/>
  <c r="AO27" i="2"/>
  <c r="AJ27" i="2"/>
  <c r="AE27" i="2"/>
  <c r="Z27" i="2"/>
  <c r="U27" i="2"/>
  <c r="P27" i="2"/>
  <c r="K27" i="2"/>
  <c r="AY26" i="2"/>
  <c r="AT26" i="2"/>
  <c r="AO26" i="2"/>
  <c r="AJ26" i="2"/>
  <c r="AE26" i="2"/>
  <c r="Z26" i="2"/>
  <c r="U26" i="2"/>
  <c r="P26" i="2"/>
  <c r="K26" i="2"/>
  <c r="AY25" i="2"/>
  <c r="AT25" i="2"/>
  <c r="AO25" i="2"/>
  <c r="AJ25" i="2"/>
  <c r="AE25" i="2"/>
  <c r="Z25" i="2"/>
  <c r="U25" i="2"/>
  <c r="P25" i="2"/>
  <c r="K25" i="2"/>
  <c r="AY24" i="2"/>
  <c r="AT24" i="2"/>
  <c r="AO24" i="2"/>
  <c r="AJ24" i="2"/>
  <c r="AE24" i="2"/>
  <c r="Z24" i="2"/>
  <c r="U24" i="2"/>
  <c r="P24" i="2"/>
  <c r="K24" i="2"/>
  <c r="AY23" i="2"/>
  <c r="AT23" i="2"/>
  <c r="AO23" i="2"/>
  <c r="AJ23" i="2"/>
  <c r="AE23" i="2"/>
  <c r="Z23" i="2"/>
  <c r="U23" i="2"/>
  <c r="P23" i="2"/>
  <c r="K23" i="2"/>
  <c r="AY22" i="2"/>
  <c r="AT22" i="2"/>
  <c r="AO22" i="2"/>
  <c r="AJ22" i="2"/>
  <c r="AE22" i="2"/>
  <c r="Z22" i="2"/>
  <c r="U22" i="2"/>
  <c r="P22" i="2"/>
  <c r="K22" i="2"/>
  <c r="AY21" i="2"/>
  <c r="AT21" i="2"/>
  <c r="AO21" i="2"/>
  <c r="AJ21" i="2"/>
  <c r="AE21" i="2"/>
  <c r="Z21" i="2"/>
  <c r="U21" i="2"/>
  <c r="P21" i="2"/>
  <c r="K21" i="2"/>
  <c r="AY20" i="2"/>
  <c r="AT20" i="2"/>
  <c r="AO20" i="2"/>
  <c r="AJ20" i="2"/>
  <c r="AE20" i="2"/>
  <c r="Z20" i="2"/>
  <c r="U20" i="2"/>
  <c r="P20" i="2"/>
  <c r="K20" i="2"/>
  <c r="AY19" i="2"/>
  <c r="AT19" i="2"/>
  <c r="AO19" i="2"/>
  <c r="AJ19" i="2"/>
  <c r="AE19" i="2"/>
  <c r="Z19" i="2"/>
  <c r="U19" i="2"/>
  <c r="P19" i="2"/>
  <c r="K19" i="2"/>
  <c r="AY18" i="2"/>
  <c r="AT18" i="2"/>
  <c r="AO18" i="2"/>
  <c r="AJ18" i="2"/>
  <c r="AE18" i="2"/>
  <c r="Z18" i="2"/>
  <c r="U18" i="2"/>
  <c r="P18" i="2"/>
  <c r="K18" i="2"/>
  <c r="AY17" i="2"/>
  <c r="AT17" i="2"/>
  <c r="AO17" i="2"/>
  <c r="AJ17" i="2"/>
  <c r="AE17" i="2"/>
  <c r="Z17" i="2"/>
  <c r="U17" i="2"/>
  <c r="P17" i="2"/>
  <c r="K17" i="2"/>
  <c r="AY16" i="2"/>
  <c r="AT16" i="2"/>
  <c r="AO16" i="2"/>
  <c r="AJ16" i="2"/>
  <c r="AE16" i="2"/>
  <c r="Z16" i="2"/>
  <c r="U16" i="2"/>
  <c r="P16" i="2"/>
  <c r="K16" i="2"/>
  <c r="AY15" i="2"/>
  <c r="AT15" i="2"/>
  <c r="AO15" i="2"/>
  <c r="AJ15" i="2"/>
  <c r="AE15" i="2"/>
  <c r="Z15" i="2"/>
  <c r="U15" i="2"/>
  <c r="P15" i="2"/>
  <c r="K15" i="2"/>
  <c r="AY14" i="2"/>
  <c r="AT14" i="2"/>
  <c r="AO14" i="2"/>
  <c r="AJ14" i="2"/>
  <c r="AE14" i="2"/>
  <c r="Z14" i="2"/>
  <c r="U14" i="2"/>
  <c r="P14" i="2"/>
  <c r="K14" i="2"/>
  <c r="AY13" i="2"/>
  <c r="AT13" i="2"/>
  <c r="AO13" i="2"/>
  <c r="AJ13" i="2"/>
  <c r="AE13" i="2"/>
  <c r="Z13" i="2"/>
  <c r="U13" i="2"/>
  <c r="P13" i="2"/>
  <c r="K13" i="2"/>
  <c r="AY12" i="2"/>
  <c r="AT12" i="2"/>
  <c r="AO12" i="2"/>
  <c r="AJ12" i="2"/>
  <c r="AE12" i="2"/>
  <c r="Z12" i="2"/>
  <c r="U12" i="2"/>
  <c r="P12" i="2"/>
  <c r="K12" i="2"/>
  <c r="BB11" i="2"/>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B34" i="2" s="1"/>
  <c r="BB35" i="2" s="1"/>
  <c r="BB36" i="2" s="1"/>
  <c r="BB37" i="2" s="1"/>
  <c r="BB38" i="2" s="1"/>
  <c r="BB39" i="2" s="1"/>
  <c r="BB40" i="2" s="1"/>
  <c r="BB41" i="2" s="1"/>
  <c r="BB42" i="2" s="1"/>
  <c r="BB43" i="2" s="1"/>
  <c r="BB44" i="2" s="1"/>
  <c r="BB45" i="2" s="1"/>
  <c r="BB46" i="2" s="1"/>
  <c r="BB47" i="2" s="1"/>
  <c r="AY11" i="2"/>
  <c r="AT11" i="2"/>
  <c r="AO11" i="2"/>
  <c r="AJ11" i="2"/>
  <c r="AE11" i="2"/>
  <c r="Z11" i="2"/>
  <c r="U11" i="2"/>
  <c r="P11" i="2"/>
  <c r="K11" i="2"/>
  <c r="BB10" i="2"/>
  <c r="AY10" i="2"/>
  <c r="AT10" i="2"/>
  <c r="AO10" i="2"/>
  <c r="AJ10" i="2"/>
  <c r="AE10" i="2"/>
  <c r="Z10" i="2"/>
  <c r="U10" i="2"/>
  <c r="P10" i="2"/>
  <c r="K10" i="2"/>
  <c r="B10" i="2"/>
  <c r="B11" i="2" s="1"/>
  <c r="AY9" i="2"/>
  <c r="AT9" i="2"/>
  <c r="AO9" i="2"/>
  <c r="AJ9" i="2"/>
  <c r="AE9" i="2"/>
  <c r="Z9" i="2"/>
  <c r="U9" i="2"/>
  <c r="P9" i="2"/>
  <c r="K9" i="2"/>
  <c r="BJ1" i="2"/>
  <c r="C102" i="1"/>
  <c r="C99" i="1"/>
  <c r="C95" i="1"/>
  <c r="C91" i="1"/>
  <c r="C82" i="1"/>
  <c r="B73" i="1"/>
  <c r="B74" i="1" s="1"/>
  <c r="B75" i="1" s="1"/>
  <c r="B76" i="1" s="1"/>
  <c r="B77" i="1" s="1"/>
  <c r="B78" i="1" s="1"/>
  <c r="B79" i="1" s="1"/>
  <c r="B80" i="1" s="1"/>
  <c r="B81" i="1" s="1"/>
  <c r="B83" i="1" s="1"/>
  <c r="B84" i="1" s="1"/>
  <c r="B85" i="1" s="1"/>
  <c r="B86" i="1" s="1"/>
  <c r="B87" i="1" s="1"/>
  <c r="B88" i="1" s="1"/>
  <c r="B89" i="1" s="1"/>
  <c r="B90" i="1" s="1"/>
  <c r="B92" i="1" s="1"/>
  <c r="B93" i="1" s="1"/>
  <c r="B94" i="1" s="1"/>
  <c r="B96" i="1" s="1"/>
  <c r="B97" i="1" s="1"/>
  <c r="B98" i="1" s="1"/>
  <c r="B72" i="1"/>
  <c r="C70" i="1"/>
  <c r="BB57" i="1"/>
  <c r="AQ54" i="1"/>
  <c r="AM54" i="1"/>
  <c r="AI54" i="1"/>
  <c r="AA54" i="1"/>
  <c r="W54" i="1"/>
  <c r="S54" i="1"/>
  <c r="O54" i="1"/>
  <c r="G54" i="1"/>
  <c r="AY53" i="1"/>
  <c r="AT53" i="1"/>
  <c r="AO53" i="1"/>
  <c r="AJ53" i="1"/>
  <c r="AE53" i="1"/>
  <c r="Z53" i="1"/>
  <c r="U53" i="1"/>
  <c r="P53" i="1"/>
  <c r="K53" i="1"/>
  <c r="AY52" i="1"/>
  <c r="AT52" i="1"/>
  <c r="AO52" i="1"/>
  <c r="AJ52" i="1"/>
  <c r="AE52" i="1"/>
  <c r="Z52" i="1"/>
  <c r="U52" i="1"/>
  <c r="P52" i="1"/>
  <c r="K52" i="1"/>
  <c r="AY51" i="1"/>
  <c r="AT51" i="1"/>
  <c r="AO51" i="1"/>
  <c r="AJ51" i="1"/>
  <c r="AE51" i="1"/>
  <c r="Z51" i="1"/>
  <c r="U51" i="1"/>
  <c r="P51" i="1"/>
  <c r="K51" i="1"/>
  <c r="AY50" i="1"/>
  <c r="AT50" i="1"/>
  <c r="AO50" i="1"/>
  <c r="AJ50" i="1"/>
  <c r="AE50" i="1"/>
  <c r="Z50" i="1"/>
  <c r="U50" i="1"/>
  <c r="P50" i="1"/>
  <c r="K50" i="1"/>
  <c r="AY49" i="1"/>
  <c r="AT49" i="1"/>
  <c r="AO49" i="1"/>
  <c r="AJ49" i="1"/>
  <c r="AE49" i="1"/>
  <c r="Z49" i="1"/>
  <c r="U49" i="1"/>
  <c r="P49" i="1"/>
  <c r="K49" i="1"/>
  <c r="AY48" i="1"/>
  <c r="AT48" i="1"/>
  <c r="AO48" i="1"/>
  <c r="AJ48" i="1"/>
  <c r="AE48" i="1"/>
  <c r="Z48" i="1"/>
  <c r="U48" i="1"/>
  <c r="P48" i="1"/>
  <c r="K48" i="1"/>
  <c r="AY47" i="1"/>
  <c r="AT47" i="1"/>
  <c r="AJ47" i="1"/>
  <c r="AE47" i="1"/>
  <c r="Z47" i="1"/>
  <c r="U47" i="1"/>
  <c r="P47" i="1"/>
  <c r="AY46" i="1"/>
  <c r="AT46" i="1"/>
  <c r="AO46" i="1"/>
  <c r="AJ46" i="1"/>
  <c r="Z46" i="1"/>
  <c r="P46" i="1"/>
  <c r="K46" i="1"/>
  <c r="AY45" i="1"/>
  <c r="AT45" i="1"/>
  <c r="AJ45" i="1"/>
  <c r="AE45" i="1"/>
  <c r="U45" i="1"/>
  <c r="P45" i="1"/>
  <c r="AY44" i="1"/>
  <c r="AS54" i="1"/>
  <c r="AR54" i="1"/>
  <c r="AP54" i="1"/>
  <c r="AL54" i="1"/>
  <c r="AK54" i="1"/>
  <c r="AH54" i="1"/>
  <c r="AG54" i="1"/>
  <c r="AD54" i="1"/>
  <c r="AC54" i="1"/>
  <c r="Y54" i="1"/>
  <c r="V54" i="1"/>
  <c r="T54" i="1"/>
  <c r="R54" i="1"/>
  <c r="Q54" i="1"/>
  <c r="N54" i="1"/>
  <c r="M54" i="1"/>
  <c r="L54" i="1"/>
  <c r="P54" i="1" s="1"/>
  <c r="J54" i="1"/>
  <c r="I54" i="1"/>
  <c r="K44" i="1"/>
  <c r="BB41" i="1"/>
  <c r="BB44" i="1" s="1"/>
  <c r="BB45" i="1" s="1"/>
  <c r="BB46" i="1" s="1"/>
  <c r="BB47" i="1" s="1"/>
  <c r="BB48" i="1" s="1"/>
  <c r="BB49" i="1" s="1"/>
  <c r="BB50" i="1" s="1"/>
  <c r="BB51" i="1" s="1"/>
  <c r="BB52" i="1" s="1"/>
  <c r="BB53" i="1" s="1"/>
  <c r="AY40" i="1"/>
  <c r="AT40" i="1"/>
  <c r="AO40" i="1"/>
  <c r="AE40" i="1"/>
  <c r="Z40" i="1"/>
  <c r="P40" i="1"/>
  <c r="BB39" i="1"/>
  <c r="BB40" i="1" s="1"/>
  <c r="AY39" i="1"/>
  <c r="AT39" i="1"/>
  <c r="AO39" i="1"/>
  <c r="AE39" i="1"/>
  <c r="U39" i="1"/>
  <c r="P39" i="1"/>
  <c r="K39" i="1"/>
  <c r="AY35" i="1"/>
  <c r="AT35" i="1"/>
  <c r="AO35" i="1"/>
  <c r="AJ35" i="1"/>
  <c r="P35" i="1"/>
  <c r="K35" i="1"/>
  <c r="AY34" i="1"/>
  <c r="AT34" i="1"/>
  <c r="AO34" i="1"/>
  <c r="AJ34" i="1"/>
  <c r="AE34" i="1"/>
  <c r="Z34" i="1"/>
  <c r="AR31" i="1"/>
  <c r="AN31" i="1"/>
  <c r="AB31" i="1"/>
  <c r="X31" i="1"/>
  <c r="H31" i="1"/>
  <c r="AY30" i="1"/>
  <c r="AT30" i="1"/>
  <c r="AO30" i="1"/>
  <c r="AJ30" i="1"/>
  <c r="AE30" i="1"/>
  <c r="Z30" i="1"/>
  <c r="P30" i="1"/>
  <c r="K30" i="1"/>
  <c r="AS29" i="1"/>
  <c r="AS31" i="1" s="1"/>
  <c r="AR29" i="1"/>
  <c r="AQ29" i="1"/>
  <c r="AQ31" i="1" s="1"/>
  <c r="AN29" i="1"/>
  <c r="AM29" i="1"/>
  <c r="AM31" i="1" s="1"/>
  <c r="AL29" i="1"/>
  <c r="AL31" i="1" s="1"/>
  <c r="AI29" i="1"/>
  <c r="AI31" i="1" s="1"/>
  <c r="AH29" i="1"/>
  <c r="AH31" i="1" s="1"/>
  <c r="AG29" i="1"/>
  <c r="AG31" i="1" s="1"/>
  <c r="AD29" i="1"/>
  <c r="AD31" i="1" s="1"/>
  <c r="AC29" i="1"/>
  <c r="AC31" i="1" s="1"/>
  <c r="AB29" i="1"/>
  <c r="Y29" i="1"/>
  <c r="Y31" i="1" s="1"/>
  <c r="X29" i="1"/>
  <c r="W29" i="1"/>
  <c r="W31" i="1" s="1"/>
  <c r="J29" i="1"/>
  <c r="J31" i="1" s="1"/>
  <c r="I29" i="1"/>
  <c r="I31" i="1" s="1"/>
  <c r="H29" i="1"/>
  <c r="G29" i="1"/>
  <c r="G31" i="1" s="1"/>
  <c r="AZ28" i="1"/>
  <c r="AY28" i="1"/>
  <c r="AT28" i="1"/>
  <c r="AO28" i="1"/>
  <c r="AJ28" i="1"/>
  <c r="AE28" i="1"/>
  <c r="Z28" i="1"/>
  <c r="U28" i="1"/>
  <c r="P28" i="1"/>
  <c r="K28" i="1"/>
  <c r="AZ27" i="1"/>
  <c r="AY27" i="1"/>
  <c r="AT27" i="1"/>
  <c r="AO27" i="1"/>
  <c r="AJ27" i="1"/>
  <c r="AE27" i="1"/>
  <c r="Z27" i="1"/>
  <c r="U27" i="1"/>
  <c r="P27" i="1"/>
  <c r="K27" i="1"/>
  <c r="AZ26" i="1"/>
  <c r="AY26" i="1"/>
  <c r="AT26" i="1"/>
  <c r="AO26" i="1"/>
  <c r="AK29" i="1"/>
  <c r="AJ26" i="1"/>
  <c r="AE26" i="1"/>
  <c r="AA29" i="1"/>
  <c r="Z26" i="1"/>
  <c r="V29" i="1"/>
  <c r="U26" i="1"/>
  <c r="P26" i="1"/>
  <c r="K26" i="1"/>
  <c r="AY25" i="1"/>
  <c r="AT25" i="1"/>
  <c r="AO25" i="1"/>
  <c r="AJ25" i="1"/>
  <c r="AE25" i="1"/>
  <c r="Z25" i="1"/>
  <c r="U25" i="1"/>
  <c r="P25" i="1"/>
  <c r="K25" i="1"/>
  <c r="AY24" i="1"/>
  <c r="AT24" i="1"/>
  <c r="AO24" i="1"/>
  <c r="AJ24" i="1"/>
  <c r="AE24" i="1"/>
  <c r="Z24" i="1"/>
  <c r="T29" i="1"/>
  <c r="T31" i="1" s="1"/>
  <c r="S29" i="1"/>
  <c r="S31" i="1" s="1"/>
  <c r="R29" i="1"/>
  <c r="R31" i="1" s="1"/>
  <c r="Q29" i="1"/>
  <c r="O29" i="1"/>
  <c r="O31" i="1" s="1"/>
  <c r="N29" i="1"/>
  <c r="N31" i="1" s="1"/>
  <c r="M29" i="1"/>
  <c r="M31" i="1" s="1"/>
  <c r="L29" i="1"/>
  <c r="K24" i="1"/>
  <c r="AQ21" i="1"/>
  <c r="AQ36" i="1" s="1"/>
  <c r="AQ41" i="1" s="1"/>
  <c r="AQ57" i="1" s="1"/>
  <c r="AM21" i="1"/>
  <c r="AM36" i="1" s="1"/>
  <c r="AM41" i="1" s="1"/>
  <c r="AM57" i="1" s="1"/>
  <c r="AI21" i="1"/>
  <c r="AI36" i="1" s="1"/>
  <c r="AI41" i="1" s="1"/>
  <c r="AI57" i="1" s="1"/>
  <c r="AA21" i="1"/>
  <c r="W21" i="1"/>
  <c r="W36" i="1" s="1"/>
  <c r="W41" i="1" s="1"/>
  <c r="W57" i="1" s="1"/>
  <c r="G21" i="1"/>
  <c r="G36" i="1" s="1"/>
  <c r="AZ20" i="1"/>
  <c r="AY20" i="1"/>
  <c r="AT20" i="1"/>
  <c r="AO20" i="1"/>
  <c r="AJ20" i="1"/>
  <c r="AE20" i="1"/>
  <c r="Z20" i="1"/>
  <c r="U20" i="1"/>
  <c r="P20" i="1"/>
  <c r="K20" i="1"/>
  <c r="AS18" i="1"/>
  <c r="AS21" i="1" s="1"/>
  <c r="AS36" i="1" s="1"/>
  <c r="AS41" i="1" s="1"/>
  <c r="AS57" i="1" s="1"/>
  <c r="AR18" i="1"/>
  <c r="AR21" i="1" s="1"/>
  <c r="AR36" i="1" s="1"/>
  <c r="AR41" i="1" s="1"/>
  <c r="AR57" i="1" s="1"/>
  <c r="AQ18" i="1"/>
  <c r="AP18" i="1"/>
  <c r="AP21" i="1" s="1"/>
  <c r="AN18" i="1"/>
  <c r="AN21" i="1" s="1"/>
  <c r="AN36" i="1" s="1"/>
  <c r="AN41" i="1" s="1"/>
  <c r="AM18" i="1"/>
  <c r="AL18" i="1"/>
  <c r="AL21" i="1" s="1"/>
  <c r="AL36" i="1" s="1"/>
  <c r="AL41" i="1" s="1"/>
  <c r="AL57" i="1" s="1"/>
  <c r="AK18" i="1"/>
  <c r="AK21" i="1" s="1"/>
  <c r="AI18" i="1"/>
  <c r="AH18" i="1"/>
  <c r="AH21" i="1" s="1"/>
  <c r="AH36" i="1" s="1"/>
  <c r="AH41" i="1" s="1"/>
  <c r="AH57" i="1" s="1"/>
  <c r="AG18" i="1"/>
  <c r="AG21" i="1" s="1"/>
  <c r="AG36" i="1" s="1"/>
  <c r="AG41" i="1" s="1"/>
  <c r="AG57" i="1" s="1"/>
  <c r="AF18" i="1"/>
  <c r="AJ18" i="1" s="1"/>
  <c r="AD18" i="1"/>
  <c r="AD21" i="1" s="1"/>
  <c r="AD36" i="1" s="1"/>
  <c r="AD41" i="1" s="1"/>
  <c r="AD57" i="1" s="1"/>
  <c r="AC18" i="1"/>
  <c r="AC21" i="1" s="1"/>
  <c r="AC36" i="1" s="1"/>
  <c r="AC41" i="1" s="1"/>
  <c r="AC57" i="1" s="1"/>
  <c r="AB18" i="1"/>
  <c r="AB21" i="1" s="1"/>
  <c r="AB36" i="1" s="1"/>
  <c r="AB41" i="1" s="1"/>
  <c r="AA18" i="1"/>
  <c r="AE18" i="1" s="1"/>
  <c r="Y18" i="1"/>
  <c r="Y21" i="1" s="1"/>
  <c r="Y36" i="1" s="1"/>
  <c r="Y41" i="1" s="1"/>
  <c r="Y57" i="1" s="1"/>
  <c r="X18" i="1"/>
  <c r="X21" i="1" s="1"/>
  <c r="X36" i="1" s="1"/>
  <c r="X41" i="1" s="1"/>
  <c r="W18" i="1"/>
  <c r="V18" i="1"/>
  <c r="V21" i="1" s="1"/>
  <c r="J18" i="1"/>
  <c r="J21" i="1" s="1"/>
  <c r="J36" i="1" s="1"/>
  <c r="J41" i="1" s="1"/>
  <c r="J57" i="1" s="1"/>
  <c r="I18" i="1"/>
  <c r="I21" i="1" s="1"/>
  <c r="I36" i="1" s="1"/>
  <c r="I41" i="1" s="1"/>
  <c r="I57" i="1" s="1"/>
  <c r="H18" i="1"/>
  <c r="H21" i="1" s="1"/>
  <c r="H36" i="1" s="1"/>
  <c r="H41" i="1" s="1"/>
  <c r="G18" i="1"/>
  <c r="K18" i="1" s="1"/>
  <c r="AY17" i="1"/>
  <c r="AT17" i="1"/>
  <c r="AO17" i="1"/>
  <c r="AJ17" i="1"/>
  <c r="AE17" i="1"/>
  <c r="Z17" i="1"/>
  <c r="U17" i="1"/>
  <c r="P17" i="1"/>
  <c r="K17" i="1"/>
  <c r="AY16" i="1"/>
  <c r="AT16" i="1"/>
  <c r="AO16" i="1"/>
  <c r="AJ16" i="1"/>
  <c r="AE16" i="1"/>
  <c r="Z16" i="1"/>
  <c r="U16" i="1"/>
  <c r="P16" i="1"/>
  <c r="K16" i="1"/>
  <c r="BB15" i="1"/>
  <c r="BB16" i="1" s="1"/>
  <c r="BB17" i="1" s="1"/>
  <c r="BB18" i="1" s="1"/>
  <c r="BB20" i="1" s="1"/>
  <c r="BB21" i="1" s="1"/>
  <c r="BB24" i="1" s="1"/>
  <c r="BB25" i="1" s="1"/>
  <c r="BB26" i="1" s="1"/>
  <c r="BB27" i="1" s="1"/>
  <c r="BB28" i="1" s="1"/>
  <c r="BB29" i="1" s="1"/>
  <c r="BB30" i="1" s="1"/>
  <c r="BB31" i="1" s="1"/>
  <c r="AY15" i="1"/>
  <c r="AT15" i="1"/>
  <c r="AO15" i="1"/>
  <c r="AJ15" i="1"/>
  <c r="AE15" i="1"/>
  <c r="Z15" i="1"/>
  <c r="U15" i="1"/>
  <c r="P15" i="1"/>
  <c r="K15" i="1"/>
  <c r="B15" i="1"/>
  <c r="B16" i="1" s="1"/>
  <c r="B17" i="1" s="1"/>
  <c r="B18" i="1" s="1"/>
  <c r="B20" i="1" s="1"/>
  <c r="B21" i="1" s="1"/>
  <c r="B24" i="1" s="1"/>
  <c r="B25" i="1" s="1"/>
  <c r="B26" i="1" s="1"/>
  <c r="B27" i="1" s="1"/>
  <c r="B28" i="1" s="1"/>
  <c r="B29" i="1" s="1"/>
  <c r="B30" i="1" s="1"/>
  <c r="B31" i="1" s="1"/>
  <c r="B34" i="1" s="1"/>
  <c r="B35" i="1" s="1"/>
  <c r="B36" i="1" s="1"/>
  <c r="B39" i="1" s="1"/>
  <c r="B40" i="1" s="1"/>
  <c r="B41" i="1" s="1"/>
  <c r="B44" i="1" s="1"/>
  <c r="B45" i="1" s="1"/>
  <c r="B46" i="1" s="1"/>
  <c r="B47" i="1" s="1"/>
  <c r="B48" i="1" s="1"/>
  <c r="B49" i="1" s="1"/>
  <c r="B50" i="1" s="1"/>
  <c r="B51" i="1" s="1"/>
  <c r="B52" i="1" s="1"/>
  <c r="B53" i="1" s="1"/>
  <c r="B54" i="1" s="1"/>
  <c r="B57" i="1" s="1"/>
  <c r="AY14" i="1"/>
  <c r="AT14" i="1"/>
  <c r="AO14" i="1"/>
  <c r="AJ14" i="1"/>
  <c r="AE14" i="1"/>
  <c r="Z14" i="1"/>
  <c r="U14" i="1"/>
  <c r="P14" i="1"/>
  <c r="K14" i="1"/>
  <c r="AY12" i="1"/>
  <c r="AT12" i="1"/>
  <c r="AO12" i="1"/>
  <c r="AJ12" i="1"/>
  <c r="AE12" i="1"/>
  <c r="Z12" i="1"/>
  <c r="U12" i="1"/>
  <c r="P12" i="1"/>
  <c r="K12" i="1"/>
  <c r="AZ11" i="1"/>
  <c r="AY11" i="1"/>
  <c r="AT11" i="1"/>
  <c r="AO11" i="1"/>
  <c r="AJ11" i="1"/>
  <c r="AE11" i="1"/>
  <c r="Z11" i="1"/>
  <c r="U11" i="1"/>
  <c r="P11" i="1"/>
  <c r="K11" i="1"/>
  <c r="B11" i="1"/>
  <c r="B12" i="1" s="1"/>
  <c r="BB10" i="1"/>
  <c r="BB11" i="1" s="1"/>
  <c r="BB12" i="1" s="1"/>
  <c r="AY10" i="1"/>
  <c r="AT10" i="1"/>
  <c r="AO10" i="1"/>
  <c r="AJ10" i="1"/>
  <c r="AE10" i="1"/>
  <c r="Z10" i="1"/>
  <c r="U10" i="1"/>
  <c r="M18" i="1"/>
  <c r="M21" i="1" s="1"/>
  <c r="M36" i="1" s="1"/>
  <c r="M41" i="1" s="1"/>
  <c r="M57" i="1" s="1"/>
  <c r="P10" i="1"/>
  <c r="K10" i="1"/>
  <c r="B10" i="1"/>
  <c r="AZ9" i="1"/>
  <c r="AY9" i="1"/>
  <c r="AT9" i="1"/>
  <c r="AO9" i="1"/>
  <c r="AJ9" i="1"/>
  <c r="AE9" i="1"/>
  <c r="Z9" i="1"/>
  <c r="T18" i="1"/>
  <c r="T21" i="1" s="1"/>
  <c r="T36" i="1" s="1"/>
  <c r="T41" i="1" s="1"/>
  <c r="T57" i="1" s="1"/>
  <c r="S18" i="1"/>
  <c r="S21" i="1" s="1"/>
  <c r="R18" i="1"/>
  <c r="R21" i="1" s="1"/>
  <c r="R36" i="1" s="1"/>
  <c r="R41" i="1" s="1"/>
  <c r="R57" i="1" s="1"/>
  <c r="U9" i="1"/>
  <c r="O18" i="1"/>
  <c r="O21" i="1" s="1"/>
  <c r="O36" i="1" s="1"/>
  <c r="O41" i="1" s="1"/>
  <c r="O57" i="1" s="1"/>
  <c r="N18" i="1"/>
  <c r="N21" i="1" s="1"/>
  <c r="L18" i="1"/>
  <c r="K9" i="1"/>
  <c r="BJ1" i="1"/>
  <c r="AP17" i="6" l="1"/>
  <c r="BQ17" i="6"/>
  <c r="S20" i="6"/>
  <c r="AG17" i="6"/>
  <c r="BZ17" i="6"/>
  <c r="K25" i="6"/>
  <c r="K20" i="6"/>
  <c r="AE25" i="6"/>
  <c r="AE20" i="6"/>
  <c r="AQ25" i="6"/>
  <c r="AQ20" i="6"/>
  <c r="BS25" i="6"/>
  <c r="BS20" i="6"/>
  <c r="CK25" i="6"/>
  <c r="CK20" i="6"/>
  <c r="CZ17" i="6"/>
  <c r="CW25" i="6"/>
  <c r="CZ25" i="6" s="1"/>
  <c r="DA25" i="6" s="1"/>
  <c r="CW20" i="6"/>
  <c r="DE25" i="6"/>
  <c r="DI25" i="6"/>
  <c r="DJ25" i="6" s="1"/>
  <c r="DN25" i="6"/>
  <c r="DJ19" i="6"/>
  <c r="H20" i="6"/>
  <c r="AN20" i="6"/>
  <c r="BD20" i="6"/>
  <c r="BG20" i="6" s="1"/>
  <c r="BT20" i="6"/>
  <c r="CJ20" i="6"/>
  <c r="CI22" i="6"/>
  <c r="AP23" i="6"/>
  <c r="P25" i="6"/>
  <c r="AV25" i="6"/>
  <c r="CB25" i="6"/>
  <c r="O26" i="6"/>
  <c r="CI26" i="6"/>
  <c r="AA25" i="6"/>
  <c r="AA20" i="6"/>
  <c r="AM25" i="6"/>
  <c r="AM20" i="6"/>
  <c r="BK25" i="6"/>
  <c r="BK20" i="6"/>
  <c r="BW25" i="6"/>
  <c r="BW20" i="6"/>
  <c r="CE25" i="6"/>
  <c r="CE20" i="6"/>
  <c r="CO25" i="6"/>
  <c r="CQ25" i="6" s="1"/>
  <c r="CO20" i="6"/>
  <c r="I25" i="6"/>
  <c r="I20" i="6"/>
  <c r="M25" i="6"/>
  <c r="M20" i="6"/>
  <c r="Q25" i="6"/>
  <c r="Q20" i="6"/>
  <c r="U25" i="6"/>
  <c r="W25" i="6" s="1"/>
  <c r="U20" i="6"/>
  <c r="W20" i="6" s="1"/>
  <c r="X20" i="6" s="1"/>
  <c r="Y25" i="6"/>
  <c r="AB25" i="6" s="1"/>
  <c r="Y20" i="6"/>
  <c r="AC25" i="6"/>
  <c r="AC20" i="6"/>
  <c r="AS25" i="6"/>
  <c r="AS20" i="6"/>
  <c r="AW25" i="6"/>
  <c r="AW20" i="6"/>
  <c r="BA25" i="6"/>
  <c r="BC25" i="6" s="1"/>
  <c r="BA20" i="6"/>
  <c r="BE25" i="6"/>
  <c r="BG25" i="6" s="1"/>
  <c r="BH25" i="6" s="1"/>
  <c r="BE20" i="6"/>
  <c r="BI25" i="6"/>
  <c r="BL25" i="6" s="1"/>
  <c r="BI20" i="6"/>
  <c r="BM25" i="6"/>
  <c r="BM20" i="6"/>
  <c r="CC25" i="6"/>
  <c r="CC20" i="6"/>
  <c r="CG25" i="6"/>
  <c r="CG20" i="6"/>
  <c r="CL25" i="6"/>
  <c r="CL20" i="6"/>
  <c r="CV17" i="6"/>
  <c r="CS25" i="6"/>
  <c r="CV25" i="6" s="1"/>
  <c r="CS20" i="6"/>
  <c r="CV20" i="6" s="1"/>
  <c r="DQ25" i="6"/>
  <c r="DR25" i="6" s="1"/>
  <c r="DS25" i="6" s="1"/>
  <c r="DQ20" i="6"/>
  <c r="DS22" i="6"/>
  <c r="BZ23" i="6"/>
  <c r="G25" i="6"/>
  <c r="G20" i="6"/>
  <c r="J20" i="6" s="1"/>
  <c r="AI25" i="6"/>
  <c r="AI20" i="6"/>
  <c r="AU25" i="6"/>
  <c r="AX25" i="6" s="1"/>
  <c r="AU20" i="6"/>
  <c r="AX20" i="6" s="1"/>
  <c r="BO25" i="6"/>
  <c r="BO20" i="6"/>
  <c r="CA25" i="6"/>
  <c r="CA20" i="6"/>
  <c r="CD20" i="6" s="1"/>
  <c r="DJ17" i="6"/>
  <c r="J17" i="6"/>
  <c r="N17" i="6"/>
  <c r="O17" i="6" s="1"/>
  <c r="R25" i="6"/>
  <c r="R20" i="6"/>
  <c r="V25" i="6"/>
  <c r="V20" i="6"/>
  <c r="Z25" i="6"/>
  <c r="Z20" i="6"/>
  <c r="AD25" i="6"/>
  <c r="AD20" i="6"/>
  <c r="AH25" i="6"/>
  <c r="AH20" i="6"/>
  <c r="AK20" i="6" s="1"/>
  <c r="AL25" i="6"/>
  <c r="AL20" i="6"/>
  <c r="AO20" i="6" s="1"/>
  <c r="AP20" i="6" s="1"/>
  <c r="AT17" i="6"/>
  <c r="AX17" i="6"/>
  <c r="BB25" i="6"/>
  <c r="BB20" i="6"/>
  <c r="BC20" i="6" s="1"/>
  <c r="BF25" i="6"/>
  <c r="BF20" i="6"/>
  <c r="BJ25" i="6"/>
  <c r="BJ20" i="6"/>
  <c r="BN25" i="6"/>
  <c r="BN20" i="6"/>
  <c r="BR25" i="6"/>
  <c r="BU25" i="6" s="1"/>
  <c r="BR20" i="6"/>
  <c r="BU20" i="6" s="1"/>
  <c r="BV25" i="6"/>
  <c r="BV20" i="6"/>
  <c r="BY20" i="6" s="1"/>
  <c r="CD17" i="6"/>
  <c r="CH17" i="6"/>
  <c r="CI17" i="6" s="1"/>
  <c r="CQ17" i="6"/>
  <c r="CR17" i="6" s="1"/>
  <c r="DM25" i="6"/>
  <c r="DM20" i="6"/>
  <c r="DJ23" i="6"/>
  <c r="DJ24" i="6"/>
  <c r="CJ25" i="6"/>
  <c r="AY26" i="6"/>
  <c r="DS26" i="6"/>
  <c r="AP38" i="6"/>
  <c r="BZ38" i="6"/>
  <c r="DJ38" i="6"/>
  <c r="DN17" i="6"/>
  <c r="DR17" i="6"/>
  <c r="CP20" i="6"/>
  <c r="CQ20" i="6" s="1"/>
  <c r="CT20" i="6"/>
  <c r="CX20" i="6"/>
  <c r="DB20" i="6"/>
  <c r="DF20" i="6"/>
  <c r="CU20" i="6"/>
  <c r="CY20" i="6"/>
  <c r="DC20" i="6"/>
  <c r="DG20" i="6"/>
  <c r="DK20" i="6"/>
  <c r="DN20" i="6" s="1"/>
  <c r="DO20" i="6"/>
  <c r="DR20" i="6" s="1"/>
  <c r="DS20" i="6" s="1"/>
  <c r="B121" i="5"/>
  <c r="AP105" i="5"/>
  <c r="BB105" i="5"/>
  <c r="AD56" i="5"/>
  <c r="AJ56" i="5"/>
  <c r="AP56" i="5"/>
  <c r="AV56" i="5"/>
  <c r="BB56" i="5"/>
  <c r="AJ18" i="5"/>
  <c r="AV18" i="5"/>
  <c r="BB19" i="5"/>
  <c r="B13" i="5"/>
  <c r="M22" i="4"/>
  <c r="P37" i="4"/>
  <c r="P42" i="4" s="1"/>
  <c r="P58" i="4" s="1"/>
  <c r="Y19" i="4"/>
  <c r="T58" i="4"/>
  <c r="X45" i="4"/>
  <c r="AV55" i="4"/>
  <c r="AF19" i="4"/>
  <c r="L11" i="4"/>
  <c r="AO37" i="4"/>
  <c r="AO42" i="4" s="1"/>
  <c r="AV28" i="4"/>
  <c r="AR30" i="4"/>
  <c r="AR32" i="4" s="1"/>
  <c r="AV32" i="4" s="1"/>
  <c r="AJ30" i="4"/>
  <c r="L55" i="4"/>
  <c r="AC58" i="4"/>
  <c r="S19" i="4"/>
  <c r="W19" i="4"/>
  <c r="W22" i="4" s="1"/>
  <c r="W37" i="4" s="1"/>
  <c r="W42" i="4" s="1"/>
  <c r="AA19" i="4"/>
  <c r="AA22" i="4" s="1"/>
  <c r="AA37" i="4" s="1"/>
  <c r="AA42" i="4" s="1"/>
  <c r="Z19" i="4"/>
  <c r="Z22" i="4" s="1"/>
  <c r="Z37" i="4" s="1"/>
  <c r="Z42" i="4" s="1"/>
  <c r="AD11" i="4"/>
  <c r="AD12" i="4"/>
  <c r="AD13" i="4"/>
  <c r="X15" i="4"/>
  <c r="AD16" i="4"/>
  <c r="X18" i="4"/>
  <c r="AK22" i="4"/>
  <c r="AP19" i="4"/>
  <c r="AD32" i="4"/>
  <c r="AE37" i="4"/>
  <c r="H58" i="4"/>
  <c r="L10" i="4"/>
  <c r="M30" i="4"/>
  <c r="R25" i="4"/>
  <c r="AU58" i="4"/>
  <c r="R10" i="4"/>
  <c r="G19" i="4"/>
  <c r="K19" i="4"/>
  <c r="K22" i="4" s="1"/>
  <c r="K37" i="4" s="1"/>
  <c r="K42" i="4" s="1"/>
  <c r="K58" i="4" s="1"/>
  <c r="O19" i="4"/>
  <c r="O22" i="4" s="1"/>
  <c r="O37" i="4" s="1"/>
  <c r="O42" i="4" s="1"/>
  <c r="O58" i="4" s="1"/>
  <c r="T19" i="4"/>
  <c r="T22" i="4" s="1"/>
  <c r="T37" i="4" s="1"/>
  <c r="T42" i="4" s="1"/>
  <c r="X10" i="4"/>
  <c r="AB19" i="4"/>
  <c r="AB22" i="4" s="1"/>
  <c r="AB37" i="4" s="1"/>
  <c r="AB42" i="4" s="1"/>
  <c r="AB58" i="4" s="1"/>
  <c r="AP10" i="4"/>
  <c r="AL19" i="4"/>
  <c r="AL22" i="4" s="1"/>
  <c r="AL37" i="4" s="1"/>
  <c r="AL42" i="4" s="1"/>
  <c r="N19" i="4"/>
  <c r="N22" i="4" s="1"/>
  <c r="R11" i="4"/>
  <c r="V19" i="4"/>
  <c r="V22" i="4" s="1"/>
  <c r="V37" i="4" s="1"/>
  <c r="V42" i="4" s="1"/>
  <c r="V58" i="4" s="1"/>
  <c r="R12" i="4"/>
  <c r="R13" i="4"/>
  <c r="AD17" i="4"/>
  <c r="AS37" i="4"/>
  <c r="AS42" i="4" s="1"/>
  <c r="AS58" i="4" s="1"/>
  <c r="AX19" i="4"/>
  <c r="AQ37" i="4"/>
  <c r="AV22" i="4"/>
  <c r="S32" i="4"/>
  <c r="X32" i="4" s="1"/>
  <c r="AV36" i="4"/>
  <c r="AO55" i="4"/>
  <c r="AO58" i="4" s="1"/>
  <c r="I58" i="4"/>
  <c r="V30" i="4"/>
  <c r="V32" i="4" s="1"/>
  <c r="X29" i="4"/>
  <c r="L45" i="4"/>
  <c r="AD45" i="4"/>
  <c r="AV19" i="4"/>
  <c r="AZ37" i="4"/>
  <c r="AZ42" i="4" s="1"/>
  <c r="AZ58" i="4" s="1"/>
  <c r="J30" i="4"/>
  <c r="J32" i="4" s="1"/>
  <c r="J37" i="4" s="1"/>
  <c r="J42" i="4" s="1"/>
  <c r="J58" i="4" s="1"/>
  <c r="X25" i="4"/>
  <c r="X26" i="4"/>
  <c r="X27" i="4"/>
  <c r="X28" i="4"/>
  <c r="L29" i="4"/>
  <c r="BB32" i="4"/>
  <c r="AD46" i="4"/>
  <c r="Y55" i="4"/>
  <c r="BB55" i="4"/>
  <c r="N30" i="4"/>
  <c r="N32" i="4" s="1"/>
  <c r="AP32" i="4"/>
  <c r="L31" i="4"/>
  <c r="AH58" i="4"/>
  <c r="AN37" i="4"/>
  <c r="AN42" i="4" s="1"/>
  <c r="AN58" i="4" s="1"/>
  <c r="AW37" i="4"/>
  <c r="BA37" i="4"/>
  <c r="BA42" i="4" s="1"/>
  <c r="BA58" i="4" s="1"/>
  <c r="AD21" i="4"/>
  <c r="L25" i="4"/>
  <c r="L27" i="4"/>
  <c r="L28" i="4"/>
  <c r="AD30" i="4"/>
  <c r="AJ32" i="4"/>
  <c r="BB30" i="4"/>
  <c r="AP45" i="4"/>
  <c r="AK55" i="4"/>
  <c r="AY58" i="4"/>
  <c r="Q58" i="4"/>
  <c r="Z58" i="4"/>
  <c r="AV35" i="4"/>
  <c r="AP36" i="4"/>
  <c r="AV40" i="4"/>
  <c r="AJ41" i="4"/>
  <c r="R45" i="4"/>
  <c r="AJ55" i="4"/>
  <c r="AI58" i="4"/>
  <c r="AM58" i="4"/>
  <c r="AV45" i="4"/>
  <c r="R46" i="4"/>
  <c r="R47" i="4"/>
  <c r="M55" i="4"/>
  <c r="AP30" i="4"/>
  <c r="AJ35" i="4"/>
  <c r="AD36" i="4"/>
  <c r="AJ40" i="4"/>
  <c r="X41" i="4"/>
  <c r="X55" i="4"/>
  <c r="W58" i="4"/>
  <c r="AA58" i="4"/>
  <c r="AJ45" i="4"/>
  <c r="BB45" i="4"/>
  <c r="AL58" i="4"/>
  <c r="AT58" i="4"/>
  <c r="B104" i="2"/>
  <c r="B12" i="2"/>
  <c r="B103" i="2"/>
  <c r="P18" i="1"/>
  <c r="L21" i="1"/>
  <c r="X57" i="1"/>
  <c r="V31" i="1"/>
  <c r="Z31" i="1" s="1"/>
  <c r="Z29" i="1"/>
  <c r="AN57" i="1"/>
  <c r="P29" i="1"/>
  <c r="L31" i="1"/>
  <c r="P31" i="1" s="1"/>
  <c r="Q31" i="1"/>
  <c r="U31" i="1" s="1"/>
  <c r="U29" i="1"/>
  <c r="AA31" i="1"/>
  <c r="AE31" i="1" s="1"/>
  <c r="AE29" i="1"/>
  <c r="AK31" i="1"/>
  <c r="AO31" i="1" s="1"/>
  <c r="AO29" i="1"/>
  <c r="N36" i="1"/>
  <c r="N41" i="1" s="1"/>
  <c r="N57" i="1" s="1"/>
  <c r="S36" i="1"/>
  <c r="S41" i="1" s="1"/>
  <c r="S57" i="1" s="1"/>
  <c r="Z21" i="1"/>
  <c r="V36" i="1"/>
  <c r="AK36" i="1"/>
  <c r="AO21" i="1"/>
  <c r="AT21" i="1"/>
  <c r="Q18" i="1"/>
  <c r="K36" i="1"/>
  <c r="AA36" i="1"/>
  <c r="G41" i="1"/>
  <c r="Z18" i="1"/>
  <c r="AT18" i="1"/>
  <c r="AF21" i="1"/>
  <c r="Z39" i="1"/>
  <c r="AJ39" i="1"/>
  <c r="K40" i="1"/>
  <c r="U40" i="1"/>
  <c r="H54" i="1"/>
  <c r="H57" i="1" s="1"/>
  <c r="U54" i="1"/>
  <c r="AE44" i="1"/>
  <c r="AF54" i="1"/>
  <c r="AJ54" i="1" s="1"/>
  <c r="AJ44" i="1"/>
  <c r="AN54" i="1"/>
  <c r="K45" i="1"/>
  <c r="AO47" i="1"/>
  <c r="P9" i="1"/>
  <c r="AO18" i="1"/>
  <c r="K21" i="1"/>
  <c r="U24" i="1"/>
  <c r="P44" i="1"/>
  <c r="K31" i="1"/>
  <c r="K29" i="1"/>
  <c r="U30" i="1"/>
  <c r="AJ40" i="1"/>
  <c r="AB54" i="1"/>
  <c r="AE54" i="1" s="1"/>
  <c r="AO54" i="1"/>
  <c r="AT54" i="1"/>
  <c r="Z45" i="1"/>
  <c r="AE21" i="1"/>
  <c r="P24" i="1"/>
  <c r="AF29" i="1"/>
  <c r="AP29" i="1"/>
  <c r="K34" i="1"/>
  <c r="P34" i="1"/>
  <c r="U34" i="1"/>
  <c r="U35" i="1"/>
  <c r="Z35" i="1"/>
  <c r="AE35" i="1"/>
  <c r="X54" i="1"/>
  <c r="Z54" i="1" s="1"/>
  <c r="AO45" i="1"/>
  <c r="U46" i="1"/>
  <c r="AE46" i="1"/>
  <c r="K47" i="1"/>
  <c r="U44" i="1"/>
  <c r="AO44" i="1"/>
  <c r="Z44" i="1"/>
  <c r="AT44" i="1"/>
  <c r="AO25" i="6" l="1"/>
  <c r="AP25" i="6" s="1"/>
  <c r="BP20" i="6"/>
  <c r="AF20" i="6"/>
  <c r="CH20" i="6"/>
  <c r="CI20" i="6" s="1"/>
  <c r="DA17" i="6"/>
  <c r="BH20" i="6"/>
  <c r="DI20" i="6"/>
  <c r="CM25" i="6"/>
  <c r="CR25" i="6" s="1"/>
  <c r="BZ20" i="6"/>
  <c r="AY17" i="6"/>
  <c r="CD25" i="6"/>
  <c r="J25" i="6"/>
  <c r="BP25" i="6"/>
  <c r="BQ25" i="6" s="1"/>
  <c r="AF25" i="6"/>
  <c r="AG25" i="6" s="1"/>
  <c r="CH25" i="6"/>
  <c r="CI25" i="6" s="1"/>
  <c r="CM20" i="6"/>
  <c r="CR20" i="6" s="1"/>
  <c r="AT20" i="6"/>
  <c r="AY20" i="6" s="1"/>
  <c r="N20" i="6"/>
  <c r="O20" i="6" s="1"/>
  <c r="DE20" i="6"/>
  <c r="DS17" i="6"/>
  <c r="BY25" i="6"/>
  <c r="BZ25" i="6" s="1"/>
  <c r="AK25" i="6"/>
  <c r="BL20" i="6"/>
  <c r="AB20" i="6"/>
  <c r="S25" i="6"/>
  <c r="X25" i="6" s="1"/>
  <c r="CZ20" i="6"/>
  <c r="DA20" i="6" s="1"/>
  <c r="AT25" i="6"/>
  <c r="AY25" i="6" s="1"/>
  <c r="N25" i="6"/>
  <c r="O25" i="6" s="1"/>
  <c r="B14" i="5"/>
  <c r="B122" i="5"/>
  <c r="X19" i="4"/>
  <c r="S22" i="4"/>
  <c r="AW42" i="4"/>
  <c r="AV30" i="4"/>
  <c r="AV37" i="4"/>
  <c r="AQ42" i="4"/>
  <c r="N37" i="4"/>
  <c r="N42" i="4" s="1"/>
  <c r="N58" i="4" s="1"/>
  <c r="L19" i="4"/>
  <c r="G22" i="4"/>
  <c r="Y22" i="4"/>
  <c r="AD19" i="4"/>
  <c r="R22" i="4"/>
  <c r="AP55" i="4"/>
  <c r="R30" i="4"/>
  <c r="M32" i="4"/>
  <c r="R32" i="4" s="1"/>
  <c r="AF22" i="4"/>
  <c r="AJ19" i="4"/>
  <c r="AR37" i="4"/>
  <c r="AR42" i="4" s="1"/>
  <c r="AR58" i="4" s="1"/>
  <c r="AE42" i="4"/>
  <c r="AK37" i="4"/>
  <c r="AP22" i="4"/>
  <c r="R19" i="4"/>
  <c r="R55" i="4"/>
  <c r="AD55" i="4"/>
  <c r="X30" i="4"/>
  <c r="AX22" i="4"/>
  <c r="BB19" i="4"/>
  <c r="L32" i="4"/>
  <c r="L30" i="4"/>
  <c r="B105" i="2"/>
  <c r="B13" i="2"/>
  <c r="AJ21" i="1"/>
  <c r="L36" i="1"/>
  <c r="P21" i="1"/>
  <c r="V41" i="1"/>
  <c r="Z36" i="1"/>
  <c r="AP31" i="1"/>
  <c r="AT29" i="1"/>
  <c r="Q21" i="1"/>
  <c r="U18" i="1"/>
  <c r="AE36" i="1"/>
  <c r="AA41" i="1"/>
  <c r="AJ29" i="1"/>
  <c r="AF31" i="1"/>
  <c r="AJ31" i="1" s="1"/>
  <c r="G57" i="1"/>
  <c r="K57" i="1" s="1"/>
  <c r="K41" i="1"/>
  <c r="K54" i="1"/>
  <c r="AO36" i="1"/>
  <c r="AK41" i="1"/>
  <c r="AB57" i="1"/>
  <c r="DJ20" i="6" l="1"/>
  <c r="AG20" i="6"/>
  <c r="BQ20" i="6"/>
  <c r="B123" i="5"/>
  <c r="B15" i="5"/>
  <c r="BB22" i="4"/>
  <c r="AX37" i="4"/>
  <c r="AK42" i="4"/>
  <c r="AP37" i="4"/>
  <c r="AE58" i="4"/>
  <c r="AF37" i="4"/>
  <c r="AJ22" i="4"/>
  <c r="Y37" i="4"/>
  <c r="AD22" i="4"/>
  <c r="AV42" i="4"/>
  <c r="AQ58" i="4"/>
  <c r="AV58" i="4" s="1"/>
  <c r="AW58" i="4"/>
  <c r="L22" i="4"/>
  <c r="G37" i="4"/>
  <c r="S37" i="4"/>
  <c r="X22" i="4"/>
  <c r="M37" i="4"/>
  <c r="B14" i="2"/>
  <c r="B106" i="2"/>
  <c r="AA57" i="1"/>
  <c r="AE57" i="1" s="1"/>
  <c r="AE41" i="1"/>
  <c r="AK57" i="1"/>
  <c r="AO57" i="1" s="1"/>
  <c r="AO41" i="1"/>
  <c r="AT31" i="1"/>
  <c r="AP36" i="1"/>
  <c r="P36" i="1"/>
  <c r="L41" i="1"/>
  <c r="Q36" i="1"/>
  <c r="U21" i="1"/>
  <c r="Z41" i="1"/>
  <c r="V57" i="1"/>
  <c r="Z57" i="1" s="1"/>
  <c r="AF36" i="1"/>
  <c r="B16" i="5" l="1"/>
  <c r="B124" i="5"/>
  <c r="AF42" i="4"/>
  <c r="AJ37" i="4"/>
  <c r="AX42" i="4"/>
  <c r="BB37" i="4"/>
  <c r="L37" i="4"/>
  <c r="G42" i="4"/>
  <c r="M42" i="4"/>
  <c r="R37" i="4"/>
  <c r="AP42" i="4"/>
  <c r="AK58" i="4"/>
  <c r="AP58" i="4" s="1"/>
  <c r="X37" i="4"/>
  <c r="S42" i="4"/>
  <c r="Y42" i="4"/>
  <c r="AD37" i="4"/>
  <c r="B15" i="2"/>
  <c r="B107" i="2"/>
  <c r="L57" i="1"/>
  <c r="P57" i="1" s="1"/>
  <c r="P41" i="1"/>
  <c r="AP41" i="1"/>
  <c r="AT36" i="1"/>
  <c r="AJ36" i="1"/>
  <c r="AF41" i="1"/>
  <c r="U36" i="1"/>
  <c r="Q41" i="1"/>
  <c r="B125" i="5" l="1"/>
  <c r="B17" i="5"/>
  <c r="L42" i="4"/>
  <c r="G58" i="4"/>
  <c r="L58" i="4" s="1"/>
  <c r="X42" i="4"/>
  <c r="S58" i="4"/>
  <c r="X58" i="4" s="1"/>
  <c r="AD42" i="4"/>
  <c r="Y58" i="4"/>
  <c r="AD58" i="4" s="1"/>
  <c r="R42" i="4"/>
  <c r="M58" i="4"/>
  <c r="R58" i="4" s="1"/>
  <c r="AX58" i="4"/>
  <c r="BB58" i="4" s="1"/>
  <c r="BB42" i="4"/>
  <c r="AF58" i="4"/>
  <c r="AJ58" i="4" s="1"/>
  <c r="AJ42" i="4"/>
  <c r="B108" i="2"/>
  <c r="B16" i="2"/>
  <c r="Q57" i="1"/>
  <c r="U57" i="1" s="1"/>
  <c r="U41" i="1"/>
  <c r="AT41" i="1"/>
  <c r="AP57" i="1"/>
  <c r="AT57" i="1" s="1"/>
  <c r="AF57" i="1"/>
  <c r="AJ57" i="1" s="1"/>
  <c r="AJ41" i="1"/>
  <c r="B18" i="5" l="1"/>
  <c r="B126" i="5"/>
  <c r="B109" i="2"/>
  <c r="B17" i="2"/>
  <c r="B127" i="5" l="1"/>
  <c r="B19" i="5"/>
  <c r="B18" i="2"/>
  <c r="B110" i="2"/>
  <c r="B128" i="5" l="1"/>
  <c r="B20" i="5"/>
  <c r="B19" i="2"/>
  <c r="B111" i="2"/>
  <c r="B129" i="5" l="1"/>
  <c r="B21" i="5"/>
  <c r="B112" i="2"/>
  <c r="B20" i="2"/>
  <c r="B22" i="5" l="1"/>
  <c r="B130" i="5"/>
  <c r="B113" i="2"/>
  <c r="B21" i="2"/>
  <c r="B23" i="5" l="1"/>
  <c r="B131" i="5"/>
  <c r="B22" i="2"/>
  <c r="B114" i="2"/>
  <c r="B132" i="5" l="1"/>
  <c r="B24" i="5"/>
  <c r="B23" i="2"/>
  <c r="B115" i="2"/>
  <c r="B133" i="5" l="1"/>
  <c r="B25" i="5"/>
  <c r="B116" i="2"/>
  <c r="B24" i="2"/>
  <c r="B26" i="5" l="1"/>
  <c r="B134" i="5"/>
  <c r="B117" i="2"/>
  <c r="B25" i="2"/>
  <c r="B27" i="5" l="1"/>
  <c r="B135" i="5"/>
  <c r="B26" i="2"/>
  <c r="B118" i="2"/>
  <c r="B136" i="5" l="1"/>
  <c r="B28" i="5"/>
  <c r="B27" i="2"/>
  <c r="B119" i="2"/>
  <c r="B137" i="5" l="1"/>
  <c r="B29" i="5"/>
  <c r="B120" i="2"/>
  <c r="B28" i="2"/>
  <c r="B30" i="5" l="1"/>
  <c r="B138" i="5"/>
  <c r="B121" i="2"/>
  <c r="B29" i="2"/>
  <c r="B31" i="5" l="1"/>
  <c r="B139" i="5"/>
  <c r="B30" i="2"/>
  <c r="B122" i="2"/>
  <c r="B140" i="5" l="1"/>
  <c r="B32" i="5"/>
  <c r="B31" i="2"/>
  <c r="B123" i="2"/>
  <c r="B141" i="5" l="1"/>
  <c r="B33" i="5"/>
  <c r="B124" i="2"/>
  <c r="B32" i="2"/>
  <c r="B33" i="2" s="1"/>
  <c r="B34" i="2" s="1"/>
  <c r="B35" i="2" s="1"/>
  <c r="B36" i="2" s="1"/>
  <c r="B37" i="2" s="1"/>
  <c r="B38" i="2" s="1"/>
  <c r="B39" i="2" s="1"/>
  <c r="B40" i="2" s="1"/>
  <c r="B41" i="2" s="1"/>
  <c r="B34" i="5" l="1"/>
  <c r="B142" i="5"/>
  <c r="B35" i="5" l="1"/>
  <c r="B143" i="5"/>
  <c r="B144" i="5" l="1"/>
  <c r="B36" i="5"/>
  <c r="B145" i="5" l="1"/>
  <c r="B37" i="5"/>
  <c r="B38" i="5" l="1"/>
  <c r="B146" i="5"/>
  <c r="B39" i="5" l="1"/>
  <c r="B147" i="5"/>
  <c r="B148" i="5" l="1"/>
  <c r="B40" i="5"/>
  <c r="B41" i="5" s="1"/>
  <c r="B42" i="5" s="1"/>
  <c r="B43" i="5" s="1"/>
  <c r="B44" i="5" s="1"/>
  <c r="B45" i="5" s="1"/>
  <c r="B46" i="5" s="1"/>
  <c r="B47" i="5" s="1"/>
  <c r="B48" i="5" s="1"/>
  <c r="B49" i="5" s="1"/>
  <c r="B50" i="5" s="1"/>
  <c r="B51" i="5" s="1"/>
  <c r="B52" i="5" s="1"/>
  <c r="B53" i="5" s="1"/>
  <c r="B54" i="5" s="1"/>
  <c r="B55" i="5" s="1"/>
  <c r="B56" i="5" s="1"/>
  <c r="B151" i="5" s="1"/>
</calcChain>
</file>

<file path=xl/sharedStrings.xml><?xml version="1.0" encoding="utf-8"?>
<sst xmlns="http://schemas.openxmlformats.org/spreadsheetml/2006/main" count="4316" uniqueCount="2050">
  <si>
    <t>WS1 - Wholesale water operating and capital expenditure by business unit</t>
  </si>
  <si>
    <t>Data validation</t>
  </si>
  <si>
    <t>Item references</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</si>
  <si>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</si>
  <si>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</si>
  <si>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</si>
  <si>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</si>
  <si>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</si>
  <si>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</si>
  <si>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</si>
  <si>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</si>
  <si>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</si>
  <si>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Line description</t>
  </si>
  <si>
    <t>Item reference</t>
  </si>
  <si>
    <t>Units</t>
  </si>
  <si>
    <t>DPs</t>
  </si>
  <si>
    <t>Water resources</t>
  </si>
  <si>
    <t>Raw water distribution</t>
  </si>
  <si>
    <t>Water treatment</t>
  </si>
  <si>
    <t>Treated water distribution</t>
  </si>
  <si>
    <t>Total</t>
  </si>
  <si>
    <t>Calculation, copy or download rule</t>
  </si>
  <si>
    <t>Validation description</t>
  </si>
  <si>
    <t>Completion</t>
  </si>
  <si>
    <t>Validation</t>
  </si>
  <si>
    <t>Price base</t>
  </si>
  <si>
    <t>Outturn (nominal)</t>
  </si>
  <si>
    <t>2017-18 FYA (CPIH deflated)</t>
  </si>
  <si>
    <t>Outturn (nominal), 2017-18 FYA (CPIH deflated)</t>
  </si>
  <si>
    <t>A</t>
  </si>
  <si>
    <t>Operating expenditure (excluding Atypical expenditure)</t>
  </si>
  <si>
    <t>Power</t>
  </si>
  <si>
    <t>See item</t>
  </si>
  <si>
    <t>£m</t>
  </si>
  <si>
    <t>Power should be equal to Power reported in WR2.</t>
  </si>
  <si>
    <t>WS1001WR</t>
  </si>
  <si>
    <t>WS1001RWD</t>
  </si>
  <si>
    <t>WS1001WT</t>
  </si>
  <si>
    <t>WS1001TWD</t>
  </si>
  <si>
    <t>WS1001CAW</t>
  </si>
  <si>
    <t>Income treated as negative expenditure</t>
  </si>
  <si>
    <t>references</t>
  </si>
  <si>
    <t>WS1002WR</t>
  </si>
  <si>
    <t>WS1002RWD</t>
  </si>
  <si>
    <t>WS1002WT</t>
  </si>
  <si>
    <t>WS1002TWD</t>
  </si>
  <si>
    <t>WS1002CAW</t>
  </si>
  <si>
    <t>Abstraction Charges / Discharge consent</t>
  </si>
  <si>
    <t>in columns</t>
  </si>
  <si>
    <t>Value in line 3 should equal the sum of lines 6 to 9 (Service Charges) in WS5.</t>
  </si>
  <si>
    <t>WS1003WR</t>
  </si>
  <si>
    <t>WS1003RWD</t>
  </si>
  <si>
    <t>WS1003WT</t>
  </si>
  <si>
    <t>WS1003TWD</t>
  </si>
  <si>
    <t>WS1003CAW</t>
  </si>
  <si>
    <t>Bulk supply</t>
  </si>
  <si>
    <t>BB to BJ</t>
  </si>
  <si>
    <t>WS1004WR</t>
  </si>
  <si>
    <t>WS1004RWD</t>
  </si>
  <si>
    <t>WS1004WT</t>
  </si>
  <si>
    <t>WS1004TWD</t>
  </si>
  <si>
    <t>WS1004CAW</t>
  </si>
  <si>
    <t>Other operating expenditure</t>
  </si>
  <si>
    <t>~ Renewals expensed in year (Infrastructure)</t>
  </si>
  <si>
    <t>WS1005WR</t>
  </si>
  <si>
    <t>WS1005RWD</t>
  </si>
  <si>
    <t>WS1005WT</t>
  </si>
  <si>
    <t>WS1005TWD</t>
  </si>
  <si>
    <t>WS1005CAW</t>
  </si>
  <si>
    <t>~ Renewals expensed in year (Non-Infrastructure)</t>
  </si>
  <si>
    <t>WS1006WR</t>
  </si>
  <si>
    <t>WS1006RWD</t>
  </si>
  <si>
    <t>WS1006WT</t>
  </si>
  <si>
    <t>WS1006TWD</t>
  </si>
  <si>
    <t>WS1006CAW</t>
  </si>
  <si>
    <t>~ Other operating expenditure excluding renewals</t>
  </si>
  <si>
    <t>WS1007WR</t>
  </si>
  <si>
    <t>WS1007RWD</t>
  </si>
  <si>
    <t>WS1007WT</t>
  </si>
  <si>
    <t>WS1007TWD</t>
  </si>
  <si>
    <t>WS1007CAW</t>
  </si>
  <si>
    <t>Local authority and Cumulo rates</t>
  </si>
  <si>
    <t>WS1008WR</t>
  </si>
  <si>
    <t>WS1008RWD</t>
  </si>
  <si>
    <t>WS1008WT</t>
  </si>
  <si>
    <t>WS1008TWD</t>
  </si>
  <si>
    <t>WS1008CAW</t>
  </si>
  <si>
    <t>Total operating expenditure excluding third party services</t>
  </si>
  <si>
    <t>Sum of lines 1 to 8</t>
  </si>
  <si>
    <t>WS1009WR</t>
  </si>
  <si>
    <t>WS1009RWD</t>
  </si>
  <si>
    <t>WS1009WT</t>
  </si>
  <si>
    <t>WS1009TWD</t>
  </si>
  <si>
    <t>WS1009CAW</t>
  </si>
  <si>
    <t>Third party services</t>
  </si>
  <si>
    <t>Value in line 10 should equal the sum of lines 4 and 14 in WS8.</t>
  </si>
  <si>
    <t>WS1010WR</t>
  </si>
  <si>
    <t>WS1010RWD</t>
  </si>
  <si>
    <t>WS1010WT</t>
  </si>
  <si>
    <t>WS1010TWD</t>
  </si>
  <si>
    <t>WS1010CAW</t>
  </si>
  <si>
    <t>Total operating expenditure</t>
  </si>
  <si>
    <t>Sum of lines 9 and 10.</t>
  </si>
  <si>
    <t>WS1011WR</t>
  </si>
  <si>
    <t>WS1011RWD</t>
  </si>
  <si>
    <t>WS1011WT</t>
  </si>
  <si>
    <t>WS1011TWD</t>
  </si>
  <si>
    <t>WS1011CAW</t>
  </si>
  <si>
    <t>B</t>
  </si>
  <si>
    <t>Capital Expenditure (excluding Atypical expenditure)</t>
  </si>
  <si>
    <t>Maintaining the long term capability of the assets ~ infra</t>
  </si>
  <si>
    <t>WS1012WR</t>
  </si>
  <si>
    <t>WS1012RWD</t>
  </si>
  <si>
    <t>WS1012WT</t>
  </si>
  <si>
    <t>WS1012TWD</t>
  </si>
  <si>
    <t>WS1012CAW</t>
  </si>
  <si>
    <t>Maintaining the long term capability of the assets ~ non-infra</t>
  </si>
  <si>
    <t>WS1013WR</t>
  </si>
  <si>
    <t>WS1013RWD</t>
  </si>
  <si>
    <t>WS1013WT</t>
  </si>
  <si>
    <t>WS1013TWD</t>
  </si>
  <si>
    <t>WS1013CAW</t>
  </si>
  <si>
    <t>Other capital expenditure ~ infra</t>
  </si>
  <si>
    <t>Sum of lines 14-16 should equal line 39 in WS2 (Total water enhancement capital expenditure )</t>
  </si>
  <si>
    <t>WS1014WR</t>
  </si>
  <si>
    <t>WS1014RWD</t>
  </si>
  <si>
    <t>WS1014WT</t>
  </si>
  <si>
    <t>WS1014TWD</t>
  </si>
  <si>
    <t>WS1014CAW</t>
  </si>
  <si>
    <t>Other capital expenditure ~ non-infra</t>
  </si>
  <si>
    <t>WS1015WR</t>
  </si>
  <si>
    <t>WS1015RWD</t>
  </si>
  <si>
    <t>WS1015WT</t>
  </si>
  <si>
    <t>WS1015TWD</t>
  </si>
  <si>
    <t>WS1015CAW</t>
  </si>
  <si>
    <t>Infrastructure network reinforcement</t>
  </si>
  <si>
    <t>WS1016WR</t>
  </si>
  <si>
    <t>WS1016RWD</t>
  </si>
  <si>
    <t>WS1016WT</t>
  </si>
  <si>
    <t>WS1016TWD</t>
  </si>
  <si>
    <t>WS1016CAW</t>
  </si>
  <si>
    <t>Total gross capital expenditure excluding third party services</t>
  </si>
  <si>
    <t>Sum of lines 12 to 16.</t>
  </si>
  <si>
    <t>WS1017WR</t>
  </si>
  <si>
    <t>WS1017RWD</t>
  </si>
  <si>
    <t>WS1017WT</t>
  </si>
  <si>
    <t>WS1017TWD</t>
  </si>
  <si>
    <t>WS1017CAW</t>
  </si>
  <si>
    <t>WS1018WR</t>
  </si>
  <si>
    <t>WS1018RWD</t>
  </si>
  <si>
    <t>WS1018WT</t>
  </si>
  <si>
    <t>WS1018TWD</t>
  </si>
  <si>
    <t>WS1018CAW</t>
  </si>
  <si>
    <t>Total gross capital expenditure</t>
  </si>
  <si>
    <t>Sum of lines 17 and 18.</t>
  </si>
  <si>
    <t>WS1019WR</t>
  </si>
  <si>
    <t>WS1019RWD</t>
  </si>
  <si>
    <t>WS1019WT</t>
  </si>
  <si>
    <t>WS1019TWD</t>
  </si>
  <si>
    <t>WS1019CAW</t>
  </si>
  <si>
    <t>C</t>
  </si>
  <si>
    <t>Totex</t>
  </si>
  <si>
    <t>Grants and contributions ~ operating expenditure</t>
  </si>
  <si>
    <t>WS1025WR</t>
  </si>
  <si>
    <t>WS1025RWD</t>
  </si>
  <si>
    <t>WS1025WT</t>
  </si>
  <si>
    <t>WS1025TWD</t>
  </si>
  <si>
    <t>WS1025CAW</t>
  </si>
  <si>
    <t>Grants and contributions ~ capital expenditure</t>
  </si>
  <si>
    <t>WS1026WR</t>
  </si>
  <si>
    <t>WS1026RWD</t>
  </si>
  <si>
    <t>WS1026WT</t>
  </si>
  <si>
    <t>WS1026TWD</t>
  </si>
  <si>
    <t>WS1026CAW</t>
  </si>
  <si>
    <t>Sum of lines 11 and 19 minus line 20 minues line 21.</t>
  </si>
  <si>
    <t>WS1021WR</t>
  </si>
  <si>
    <t>WS1021RWD</t>
  </si>
  <si>
    <t>WS1021WT</t>
  </si>
  <si>
    <t>WS1021TWD</t>
  </si>
  <si>
    <t>WS1021CAW</t>
  </si>
  <si>
    <t>D</t>
  </si>
  <si>
    <t>Cash Expenditure (excluding Atypical expenditure)</t>
  </si>
  <si>
    <t>Pension deficit recovery payments</t>
  </si>
  <si>
    <t>WS1022WR</t>
  </si>
  <si>
    <t>WS1022RWD</t>
  </si>
  <si>
    <t>WS1022WT</t>
  </si>
  <si>
    <t>WS1022TWD</t>
  </si>
  <si>
    <t>WS1022CAW</t>
  </si>
  <si>
    <t>Other cash items</t>
  </si>
  <si>
    <t>WS1023WR</t>
  </si>
  <si>
    <t>WS1023RWD</t>
  </si>
  <si>
    <t>WS1023WT</t>
  </si>
  <si>
    <t>WS1023TWD</t>
  </si>
  <si>
    <t>WS1023CAW</t>
  </si>
  <si>
    <t>Totex including cash items</t>
  </si>
  <si>
    <t>Sum of lines 22, 23 and 24.</t>
  </si>
  <si>
    <t>WS1024WR</t>
  </si>
  <si>
    <t>WS1024RWD</t>
  </si>
  <si>
    <t>WS1024WT</t>
  </si>
  <si>
    <t>WS1024TWD</t>
  </si>
  <si>
    <t>WS1024CAW</t>
  </si>
  <si>
    <t>E</t>
  </si>
  <si>
    <t>Atypical expenditure</t>
  </si>
  <si>
    <t>If data is entered in section D, the Item Description in column C cannot be left blank.</t>
  </si>
  <si>
    <t>BP3357001</t>
  </si>
  <si>
    <t>BP3357001WR</t>
  </si>
  <si>
    <t>BP3357001RWD</t>
  </si>
  <si>
    <t>BP3357001WT</t>
  </si>
  <si>
    <t>BP3357001TWD</t>
  </si>
  <si>
    <t>BP3357001CAW</t>
  </si>
  <si>
    <t>BP3357002</t>
  </si>
  <si>
    <t>BP3357002WR</t>
  </si>
  <si>
    <t>BP3357002RWD</t>
  </si>
  <si>
    <t>BP3357002WT</t>
  </si>
  <si>
    <t>BP3357002TWD</t>
  </si>
  <si>
    <t>BP3357002CAW</t>
  </si>
  <si>
    <t>BP3357003</t>
  </si>
  <si>
    <t>BP3357003WR</t>
  </si>
  <si>
    <t>BP3357003RWD</t>
  </si>
  <si>
    <t>BP3357003WT</t>
  </si>
  <si>
    <t>BP3357003TWD</t>
  </si>
  <si>
    <t>BP3357003CAW</t>
  </si>
  <si>
    <t>BP3357004</t>
  </si>
  <si>
    <t>BP3357004WR</t>
  </si>
  <si>
    <t>BP3357004RWD</t>
  </si>
  <si>
    <t>BP3357004WT</t>
  </si>
  <si>
    <t>BP3357004TWD</t>
  </si>
  <si>
    <t>BP3357004CAW</t>
  </si>
  <si>
    <t>Item 5</t>
  </si>
  <si>
    <t>BP3357005</t>
  </si>
  <si>
    <t>BP3357005WR</t>
  </si>
  <si>
    <t>BP3357005RWD</t>
  </si>
  <si>
    <t>BP3357005WT</t>
  </si>
  <si>
    <t>BP3357005TWD</t>
  </si>
  <si>
    <t>BP3357005CAW</t>
  </si>
  <si>
    <t>Item 6</t>
  </si>
  <si>
    <t>BP3357006</t>
  </si>
  <si>
    <t>BP3357006WR</t>
  </si>
  <si>
    <t>BP3357006RWD</t>
  </si>
  <si>
    <t>BP3357006WT</t>
  </si>
  <si>
    <t>BP3357006TWD</t>
  </si>
  <si>
    <t>BP3357006CAW</t>
  </si>
  <si>
    <t>Item 7</t>
  </si>
  <si>
    <t>BP3357007</t>
  </si>
  <si>
    <t>BP3357007WR</t>
  </si>
  <si>
    <t>BP3357007RWD</t>
  </si>
  <si>
    <t>BP3357007WT</t>
  </si>
  <si>
    <t>BP3357007TWD</t>
  </si>
  <si>
    <t>BP3357007CAW</t>
  </si>
  <si>
    <t>Item 8</t>
  </si>
  <si>
    <t>BP3357008</t>
  </si>
  <si>
    <t>BP3357008WR</t>
  </si>
  <si>
    <t>BP3357008RWD</t>
  </si>
  <si>
    <t>BP3357008WT</t>
  </si>
  <si>
    <t>BP3357008TWD</t>
  </si>
  <si>
    <t>BP3357008CAW</t>
  </si>
  <si>
    <t>Item 9</t>
  </si>
  <si>
    <t>BP3357009</t>
  </si>
  <si>
    <t>BP3357009WR</t>
  </si>
  <si>
    <t>BP3357009RWD</t>
  </si>
  <si>
    <t>BP3357009WT</t>
  </si>
  <si>
    <t>BP3357009TWD</t>
  </si>
  <si>
    <t>BP3357009CAW</t>
  </si>
  <si>
    <t>Item 10</t>
  </si>
  <si>
    <t>BP3357010</t>
  </si>
  <si>
    <t>BP3357010WR</t>
  </si>
  <si>
    <t>BP3357010RWD</t>
  </si>
  <si>
    <t>BP3357010WT</t>
  </si>
  <si>
    <t>BP3357010TWD</t>
  </si>
  <si>
    <t>BP3357010CAW</t>
  </si>
  <si>
    <t>Total atypical expenditure</t>
  </si>
  <si>
    <t>Sum of lines 26 to 35</t>
  </si>
  <si>
    <t>BP3357020WR</t>
  </si>
  <si>
    <t>BP3357020RWD</t>
  </si>
  <si>
    <t>BP3357020WT</t>
  </si>
  <si>
    <t>BP3357020TWD</t>
  </si>
  <si>
    <t>BP3357020CAW</t>
  </si>
  <si>
    <t>F</t>
  </si>
  <si>
    <t xml:space="preserve">Total expenditure </t>
  </si>
  <si>
    <t>Water totex including cash items and atypical expenditure</t>
  </si>
  <si>
    <t>Sum of lines 25 and 36.</t>
  </si>
  <si>
    <t>Total expenditure</t>
  </si>
  <si>
    <t>W3026TEWR</t>
  </si>
  <si>
    <t>W3026TERWD</t>
  </si>
  <si>
    <t>W3026TEWT</t>
  </si>
  <si>
    <t>W3026TETWD</t>
  </si>
  <si>
    <t>W3026TECAW</t>
  </si>
  <si>
    <t>KEY</t>
  </si>
  <si>
    <t>Input</t>
  </si>
  <si>
    <t>Copy</t>
  </si>
  <si>
    <t>Calculation</t>
  </si>
  <si>
    <t>Pre populated</t>
  </si>
  <si>
    <t>WS1 guidance and line definitions</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</si>
  <si>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</si>
  <si>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t>Line</t>
  </si>
  <si>
    <t>Definition</t>
  </si>
  <si>
    <t>Block A</t>
  </si>
  <si>
    <t>All energy costs, including the climate change levy and the carbon reduction commitment.  Any cost savings from power generated internally should be netted off these costs.</t>
  </si>
  <si>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</si>
  <si>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</si>
  <si>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</si>
  <si>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</si>
  <si>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</si>
  <si>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</si>
  <si>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</si>
  <si>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r>
      <t xml:space="preserve">Total operating costs excluding third party services.   The sum of </t>
    </r>
    <r>
      <rPr>
        <sz val="10"/>
        <color rgb="FF0078C9"/>
        <rFont val="Arial"/>
        <family val="2"/>
      </rPr>
      <t>WS1 lines 1 to 8</t>
    </r>
    <r>
      <rPr>
        <sz val="10"/>
        <rFont val="Arial"/>
        <family val="2"/>
      </rPr>
      <t>.</t>
    </r>
  </si>
  <si>
    <t>Operating expenditure for providing third party services. See appendix 1 of RAG 4</t>
  </si>
  <si>
    <r>
      <t xml:space="preserve">Total operating expenditure for the wholesale business only within each business category. The sum of </t>
    </r>
    <r>
      <rPr>
        <sz val="10"/>
        <color rgb="FF0078C9"/>
        <rFont val="Arial"/>
        <family val="2"/>
      </rPr>
      <t>WS1 lines 9 and 10.</t>
    </r>
  </si>
  <si>
    <t>Block B</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</si>
  <si>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</si>
  <si>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</si>
  <si>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</si>
  <si>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</si>
  <si>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</si>
  <si>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r>
      <t xml:space="preserve">Total gross capital expenditure excluding third party services -  the sum of </t>
    </r>
    <r>
      <rPr>
        <sz val="10"/>
        <color rgb="FF0078C9"/>
        <rFont val="Arial"/>
        <family val="2"/>
      </rPr>
      <t>WS1 lines 12 to 16</t>
    </r>
    <r>
      <rPr>
        <sz val="10"/>
        <rFont val="Arial"/>
        <family val="2"/>
      </rPr>
      <t>.</t>
    </r>
  </si>
  <si>
    <t xml:space="preserve">Capital expenditure for providing third party services. </t>
  </si>
  <si>
    <r>
      <t xml:space="preserve">The sum of </t>
    </r>
    <r>
      <rPr>
        <sz val="10"/>
        <color rgb="FF0078C9"/>
        <rFont val="Arial"/>
        <family val="2"/>
      </rPr>
      <t>WS1 lines 17 and 18.</t>
    </r>
  </si>
  <si>
    <t>Block C</t>
  </si>
  <si>
    <t>Grants and contributions operating expenditure as reported in Table 4D/4E of RAG4. Input as a positive number.  The sum of lines 20 and 21 will be equal to table App 28 line 13 for years 2015-2025.</t>
  </si>
  <si>
    <t>Grants and contributions - capital expenditure as reported in Table 4D/4E of RAG4. Input as a positive number.  The sum of lines 20 and 21 will be equal to table App 28 line 13 for years 2015-2025.</t>
  </si>
  <si>
    <r>
      <t xml:space="preserve">The sum of </t>
    </r>
    <r>
      <rPr>
        <sz val="10"/>
        <color rgb="FF0078C9"/>
        <rFont val="Arial"/>
        <family val="2"/>
      </rPr>
      <t>WS1 lines 11 and 19 minus the sum of lines 20 and 21.</t>
    </r>
  </si>
  <si>
    <t>Block D</t>
  </si>
  <si>
    <t>Actual pension deficit recovery payments including costs capitalised and any group recharges for pension deficit costs.</t>
  </si>
  <si>
    <t>Other cash items not including in the accounting charge.</t>
  </si>
  <si>
    <r>
      <t xml:space="preserve">The sum of </t>
    </r>
    <r>
      <rPr>
        <sz val="10"/>
        <color rgb="FF0078C9"/>
        <rFont val="Arial"/>
        <family val="2"/>
      </rPr>
      <t>WS1 lines 22 to 24.</t>
    </r>
  </si>
  <si>
    <t>Block E</t>
  </si>
  <si>
    <t>26-35</t>
  </si>
  <si>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</si>
  <si>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r>
      <t xml:space="preserve">Sum of </t>
    </r>
    <r>
      <rPr>
        <sz val="10"/>
        <color rgb="FF0078C9"/>
        <rFont val="Arial"/>
        <family val="2"/>
      </rPr>
      <t>WS1 lines 26 to 35.</t>
    </r>
  </si>
  <si>
    <t>Block F</t>
  </si>
  <si>
    <r>
      <t xml:space="preserve">Sum of </t>
    </r>
    <r>
      <rPr>
        <sz val="10"/>
        <color rgb="FF0078C9"/>
        <rFont val="Arial"/>
        <family val="2"/>
      </rPr>
      <t>WS1 lines 25 and 36.</t>
    </r>
  </si>
  <si>
    <t>WS2 - Wholesale water capital and operating enhancement expenditure by purpose</t>
  </si>
  <si>
    <t>2017-18</t>
  </si>
  <si>
    <t>2018-19</t>
  </si>
  <si>
    <t>2019-20</t>
  </si>
  <si>
    <t>2020-21</t>
  </si>
  <si>
    <t>2021-22</t>
  </si>
  <si>
    <t>2022-23</t>
  </si>
  <si>
    <t>2023-24</t>
  </si>
  <si>
    <t>2024-25</t>
  </si>
  <si>
    <t>20XX-XX</t>
  </si>
  <si>
    <t>Enhancement expenditure by purpose ~ capital</t>
  </si>
  <si>
    <t>WINEP / NEP ~ Making ecological improvements at abstractions (Habitats Directive, SSSI, NERC, BAPs)</t>
  </si>
  <si>
    <t>WS2001WR</t>
  </si>
  <si>
    <t>WS2001RWD</t>
  </si>
  <si>
    <t>WS2001WT</t>
  </si>
  <si>
    <t>WS2001TWD</t>
  </si>
  <si>
    <t>WS2001CAW</t>
  </si>
  <si>
    <t>WINEP / NEP ~ Eels Regulations (measures at intakes)</t>
  </si>
  <si>
    <t>WS2002WR</t>
  </si>
  <si>
    <t>WS2002RWD</t>
  </si>
  <si>
    <t>WS2002WT</t>
  </si>
  <si>
    <t>WS2002TWD</t>
  </si>
  <si>
    <t>WS2002CAW</t>
  </si>
  <si>
    <t>WINEP / NEP ~ Invasive non-native species</t>
  </si>
  <si>
    <t>WS2003WR</t>
  </si>
  <si>
    <t>WS2003RWD</t>
  </si>
  <si>
    <t>WS2003WT</t>
  </si>
  <si>
    <t>WS2003TWD</t>
  </si>
  <si>
    <t>WS2003CAW</t>
  </si>
  <si>
    <t>Addressing low pressure</t>
  </si>
  <si>
    <t>W3002WR</t>
  </si>
  <si>
    <t>W3002RWD</t>
  </si>
  <si>
    <t>W3002WT</t>
  </si>
  <si>
    <t>W3002TWD</t>
  </si>
  <si>
    <t>W3002CAW</t>
  </si>
  <si>
    <t>Improving taste / odour / colour</t>
  </si>
  <si>
    <t>W3003WR</t>
  </si>
  <si>
    <t>W3003RWD</t>
  </si>
  <si>
    <t>W3003WT</t>
  </si>
  <si>
    <t>W3003TWD</t>
  </si>
  <si>
    <t>W3003CAW</t>
  </si>
  <si>
    <t>Meeting lead standards</t>
  </si>
  <si>
    <t>W3006WR</t>
  </si>
  <si>
    <t>W3006RWD</t>
  </si>
  <si>
    <t>W3006WT</t>
  </si>
  <si>
    <t>W3006TWD</t>
  </si>
  <si>
    <t>W3006CAW</t>
  </si>
  <si>
    <t>Supply side enhancements to the supply/demand balance (dry year critical / peak conditions)</t>
  </si>
  <si>
    <t>W3007SWR</t>
  </si>
  <si>
    <t>W3007SRWD</t>
  </si>
  <si>
    <t>W3007SWT</t>
  </si>
  <si>
    <t>W3007STWD</t>
  </si>
  <si>
    <t>W3007SCAW</t>
  </si>
  <si>
    <t>Supply side enhancements to the supply/demand balance (dry year annual average conditions)</t>
  </si>
  <si>
    <t>W3008SWR</t>
  </si>
  <si>
    <t>W3008SRWD</t>
  </si>
  <si>
    <t>W3008SWT</t>
  </si>
  <si>
    <t>W3008STWD</t>
  </si>
  <si>
    <t>W3008SCAW</t>
  </si>
  <si>
    <t>Demand side enhancements to the supply/demand balance (dry year critical / peak conditions)</t>
  </si>
  <si>
    <t>W3007DWR</t>
  </si>
  <si>
    <t>W3007DRWD</t>
  </si>
  <si>
    <t>W3007DWT</t>
  </si>
  <si>
    <t>W3007DTWD</t>
  </si>
  <si>
    <t>W3007DCAW</t>
  </si>
  <si>
    <t>Demand side enhancements to the supply/demand balance (dry year annual average conditions)</t>
  </si>
  <si>
    <t>W3008DWR</t>
  </si>
  <si>
    <t>W3008DRWD</t>
  </si>
  <si>
    <t>W3008DWT</t>
  </si>
  <si>
    <t>W3008DTWD</t>
  </si>
  <si>
    <t>W3008DCAW</t>
  </si>
  <si>
    <t>New developments</t>
  </si>
  <si>
    <t>W3009WR</t>
  </si>
  <si>
    <t>W3009RWD</t>
  </si>
  <si>
    <t>W3009WT</t>
  </si>
  <si>
    <t>W3009TWD</t>
  </si>
  <si>
    <t>W3009CAW</t>
  </si>
  <si>
    <t>New connections element of new development (CPs, meters)</t>
  </si>
  <si>
    <t>WS2004WR</t>
  </si>
  <si>
    <t>WS2004RWD</t>
  </si>
  <si>
    <t>WS2004WT</t>
  </si>
  <si>
    <t>WS2004TWD</t>
  </si>
  <si>
    <t>WS2004CAW</t>
  </si>
  <si>
    <t>Investment to address raw water deterioration (THM, nitrates, Crypto, pesticides, others)</t>
  </si>
  <si>
    <t>W3010WR</t>
  </si>
  <si>
    <t>W3010RWD</t>
  </si>
  <si>
    <t>W3010WT</t>
  </si>
  <si>
    <t>W3010TWD</t>
  </si>
  <si>
    <t>W3010CAW</t>
  </si>
  <si>
    <t>Resilience</t>
  </si>
  <si>
    <t>W3011WR</t>
  </si>
  <si>
    <t>W3011RWD</t>
  </si>
  <si>
    <t>W3011WT</t>
  </si>
  <si>
    <t>W3011TWD</t>
  </si>
  <si>
    <t>W3011CAW</t>
  </si>
  <si>
    <t>SEMD</t>
  </si>
  <si>
    <t>W3012WR</t>
  </si>
  <si>
    <t>W3012RWD</t>
  </si>
  <si>
    <t>W3012WT</t>
  </si>
  <si>
    <t>W3012TWD</t>
  </si>
  <si>
    <t>W3012CAW</t>
  </si>
  <si>
    <t>Non-SEMD related security enhancement</t>
  </si>
  <si>
    <t>WS2005WR</t>
  </si>
  <si>
    <t>WS2005RWD</t>
  </si>
  <si>
    <t>WS2005WT</t>
  </si>
  <si>
    <t>WS2005TWD</t>
  </si>
  <si>
    <t>WS2005CAW</t>
  </si>
  <si>
    <t>WINEP / NEP ~ Drinking Water Protected Areas (schemes)</t>
  </si>
  <si>
    <t>WS2006WR</t>
  </si>
  <si>
    <t>WS2006RWD</t>
  </si>
  <si>
    <t>WS2006WT</t>
  </si>
  <si>
    <t>WS2006TWD</t>
  </si>
  <si>
    <t>WS2006CAW</t>
  </si>
  <si>
    <t>WINEP / NEP ~ Water Framework Directive measures</t>
  </si>
  <si>
    <t>WS2007WR</t>
  </si>
  <si>
    <t>WS2007RWD</t>
  </si>
  <si>
    <t>WS2007WT</t>
  </si>
  <si>
    <t>WS2007TWD</t>
  </si>
  <si>
    <t>WS2007CAW</t>
  </si>
  <si>
    <t>WINEP / NEP ~ Investigations</t>
  </si>
  <si>
    <t>WS2008WR</t>
  </si>
  <si>
    <t>WS2008RWD</t>
  </si>
  <si>
    <t>WS2008WT</t>
  </si>
  <si>
    <t>WS2008TWD</t>
  </si>
  <si>
    <t>WS2008CAW</t>
  </si>
  <si>
    <t>Improvements to river flows</t>
  </si>
  <si>
    <t>W3027WR</t>
  </si>
  <si>
    <t>W3027RWD</t>
  </si>
  <si>
    <t>W3027WT</t>
  </si>
  <si>
    <t>W3027TWD</t>
  </si>
  <si>
    <t>W3027CAW</t>
  </si>
  <si>
    <t>Metering (excluding cost of providing metering to new service connections) for meters requested by optants</t>
  </si>
  <si>
    <t>W3028OPTWR</t>
  </si>
  <si>
    <t>W3028OPTRWD</t>
  </si>
  <si>
    <t>W3028OPTWT</t>
  </si>
  <si>
    <t>W3028OPTTWD</t>
  </si>
  <si>
    <t>W3028OPTCAW</t>
  </si>
  <si>
    <t>Metering (excluding cost of providing metering to new service connections) for meters introduced by companies</t>
  </si>
  <si>
    <t>W3028COMWR</t>
  </si>
  <si>
    <t>W3028COMRWD</t>
  </si>
  <si>
    <t>W3028COMWT</t>
  </si>
  <si>
    <t>W3028COMTWD</t>
  </si>
  <si>
    <t>W3028COMCAW</t>
  </si>
  <si>
    <t>Metering (excluding cost of providing metering to new service connections) for businesses</t>
  </si>
  <si>
    <t>W3028NHOWR</t>
  </si>
  <si>
    <t>W3028NHORWD</t>
  </si>
  <si>
    <t>W3028NHOWT</t>
  </si>
  <si>
    <t>W3028NHOTWD</t>
  </si>
  <si>
    <t>W3028NHOCAW</t>
  </si>
  <si>
    <t>Concessionary Supplies</t>
  </si>
  <si>
    <t>If there is a value entered for the row, column C cannot be blank.</t>
  </si>
  <si>
    <t>W3A00001</t>
  </si>
  <si>
    <t>W3A00001WR</t>
  </si>
  <si>
    <t>W3A00001RWD</t>
  </si>
  <si>
    <t>W3A00001WT</t>
  </si>
  <si>
    <t>W3A00001TWD</t>
  </si>
  <si>
    <t>W3A00001CAW</t>
  </si>
  <si>
    <t>Strategic regional solution development</t>
  </si>
  <si>
    <t>W3A00002</t>
  </si>
  <si>
    <t>W3A00002WR</t>
  </si>
  <si>
    <t>W3A00002RWD</t>
  </si>
  <si>
    <t>W3A00002WT</t>
  </si>
  <si>
    <t>W3A00002TWD</t>
  </si>
  <si>
    <t>W3A00002CAW</t>
  </si>
  <si>
    <t>Capital expenditure purpose ~ WATER additional line 3 [Other categories]</t>
  </si>
  <si>
    <t/>
  </si>
  <si>
    <t>W3A00003</t>
  </si>
  <si>
    <t>W3A00003WR</t>
  </si>
  <si>
    <t>W3A00003RWD</t>
  </si>
  <si>
    <t>W3A00003WT</t>
  </si>
  <si>
    <t>W3A00003TWD</t>
  </si>
  <si>
    <t>W3A00003CAW</t>
  </si>
  <si>
    <t>Capital expenditure purpose ~ WATER additional line 4 [Other categories]</t>
  </si>
  <si>
    <t>W3A00004</t>
  </si>
  <si>
    <t>W3A00004WR</t>
  </si>
  <si>
    <t>W3A00004RWD</t>
  </si>
  <si>
    <t>W3A00004WT</t>
  </si>
  <si>
    <t>W3A00004TWD</t>
  </si>
  <si>
    <t>W3A00004CAW</t>
  </si>
  <si>
    <t>Capital expenditure purpose ~ WATER additional line 5 [Other categories]</t>
  </si>
  <si>
    <t>W3A00005</t>
  </si>
  <si>
    <t>W3A00005WR</t>
  </si>
  <si>
    <t>W3A00005RWD</t>
  </si>
  <si>
    <t>W3A00005WT</t>
  </si>
  <si>
    <t>W3A00005TWD</t>
  </si>
  <si>
    <t>W3A00005CAW</t>
  </si>
  <si>
    <t>Capital expenditure purpose ~ WATER additional line 6 [Other categories]</t>
  </si>
  <si>
    <t>W3A00006</t>
  </si>
  <si>
    <t>W3A00006WR</t>
  </si>
  <si>
    <t>W3A00006RWD</t>
  </si>
  <si>
    <t>W3A00006WT</t>
  </si>
  <si>
    <t>W3A00006TWD</t>
  </si>
  <si>
    <t>W3A00006CAW</t>
  </si>
  <si>
    <t>Capital expenditure purpose ~ WATER additional line 7 [Other categories]</t>
  </si>
  <si>
    <t>W3A00007</t>
  </si>
  <si>
    <t>W3A00007WR</t>
  </si>
  <si>
    <t>W3A00007RWD</t>
  </si>
  <si>
    <t>W3A00007WT</t>
  </si>
  <si>
    <t>W3A00007TWD</t>
  </si>
  <si>
    <t>W3A00007CAW</t>
  </si>
  <si>
    <t>Capital expenditure purpose ~ WATER additional line 8 [Other categories]</t>
  </si>
  <si>
    <t>W3A00008</t>
  </si>
  <si>
    <t>W3A00008WR</t>
  </si>
  <si>
    <t>W3A00008RWD</t>
  </si>
  <si>
    <t>W3A00008WT</t>
  </si>
  <si>
    <t>W3A00008TWD</t>
  </si>
  <si>
    <t>W3A00008CAW</t>
  </si>
  <si>
    <t>Capital expenditure purpose ~ WATER additional line 9 [Other categories]</t>
  </si>
  <si>
    <t>W3A00009</t>
  </si>
  <si>
    <t>W3A00009WR</t>
  </si>
  <si>
    <t>W3A00009RWD</t>
  </si>
  <si>
    <t>W3A00009WT</t>
  </si>
  <si>
    <t>W3A00009TWD</t>
  </si>
  <si>
    <t>W3A00009CAW</t>
  </si>
  <si>
    <t>Capital expenditure purpose ~ WATER additional line 10 [Other categories]</t>
  </si>
  <si>
    <t>W3A00010</t>
  </si>
  <si>
    <t>W3A00010WR</t>
  </si>
  <si>
    <t>W3A00010RWD</t>
  </si>
  <si>
    <t>W3A00010WT</t>
  </si>
  <si>
    <t>W3A00010TWD</t>
  </si>
  <si>
    <t>W3A00010CAW</t>
  </si>
  <si>
    <t>Capital expenditure purpose ~ WATER additional line 11 [Other categories]</t>
  </si>
  <si>
    <t>W3A00011</t>
  </si>
  <si>
    <t>W3A00011WR</t>
  </si>
  <si>
    <t>W3A00011RWD</t>
  </si>
  <si>
    <t>W3A00011WT</t>
  </si>
  <si>
    <t>W3A00011TWD</t>
  </si>
  <si>
    <t>W3A00011CAW</t>
  </si>
  <si>
    <t>Capital expenditure purpose ~ WATER additional line 12 [Other categories]</t>
  </si>
  <si>
    <t>W3A00012</t>
  </si>
  <si>
    <t>W3A00012WR</t>
  </si>
  <si>
    <t>W3A00012RWD</t>
  </si>
  <si>
    <t>W3A00012WT</t>
  </si>
  <si>
    <t>W3A00012TWD</t>
  </si>
  <si>
    <t>W3A00012CAW</t>
  </si>
  <si>
    <t>Capital expenditure purpose ~ WATER additional line 13 [Other categories]</t>
  </si>
  <si>
    <t>W3A00013</t>
  </si>
  <si>
    <t>W3A00013WR</t>
  </si>
  <si>
    <t>W3A00013RWD</t>
  </si>
  <si>
    <t>W3A00013WT</t>
  </si>
  <si>
    <t>W3A00013TWD</t>
  </si>
  <si>
    <t>W3A00013CAW</t>
  </si>
  <si>
    <t>Capital expenditure purpose ~ WATER additional line 14 [Other categories]</t>
  </si>
  <si>
    <t>W3A00014</t>
  </si>
  <si>
    <t>W3A00014WR</t>
  </si>
  <si>
    <t>W3A00014RWD</t>
  </si>
  <si>
    <t>W3A00014WT</t>
  </si>
  <si>
    <t>W3A00014TWD</t>
  </si>
  <si>
    <t>W3A00014CAW</t>
  </si>
  <si>
    <t>Capital expenditure purpose ~ WATER additional line 15 [Other categories]</t>
  </si>
  <si>
    <t>W3A00015</t>
  </si>
  <si>
    <t>W3A00015WR</t>
  </si>
  <si>
    <t>W3A00015RWD</t>
  </si>
  <si>
    <t>W3A00015WT</t>
  </si>
  <si>
    <t>W3A00015TWD</t>
  </si>
  <si>
    <t>W3A00015CAW</t>
  </si>
  <si>
    <t xml:space="preserve">Total water enhancement capital expenditure </t>
  </si>
  <si>
    <t>Sum of lines 1 to 38</t>
  </si>
  <si>
    <t>BA2070WR</t>
  </si>
  <si>
    <t>BA2070RWD</t>
  </si>
  <si>
    <t>BA2070WT</t>
  </si>
  <si>
    <t>BA2070TWD</t>
  </si>
  <si>
    <t>BA2070CAW</t>
  </si>
  <si>
    <t>Enhancement expenditure by purpose ~ operating</t>
  </si>
  <si>
    <t>WS2009WR</t>
  </si>
  <si>
    <t>WS2009RWD</t>
  </si>
  <si>
    <t>WS2009WT</t>
  </si>
  <si>
    <t>WS2009TWD</t>
  </si>
  <si>
    <t>WS2009CAW</t>
  </si>
  <si>
    <t>WS2010WR</t>
  </si>
  <si>
    <t>WS2010RWD</t>
  </si>
  <si>
    <t>WS2010WT</t>
  </si>
  <si>
    <t>WS2010TWD</t>
  </si>
  <si>
    <t>WS2010CAW</t>
  </si>
  <si>
    <t>WS2011WR</t>
  </si>
  <si>
    <t>WS2011RWD</t>
  </si>
  <si>
    <t>WS2011WT</t>
  </si>
  <si>
    <t>WS2011TWD</t>
  </si>
  <si>
    <t>WS2011CAW</t>
  </si>
  <si>
    <t>WS2012WR</t>
  </si>
  <si>
    <t>WS2012RWD</t>
  </si>
  <si>
    <t>WS2012WT</t>
  </si>
  <si>
    <t>WS2012TWD</t>
  </si>
  <si>
    <t>WS2012CAW</t>
  </si>
  <si>
    <t>WS2013WR</t>
  </si>
  <si>
    <t>WS2013RWD</t>
  </si>
  <si>
    <t>WS2013WT</t>
  </si>
  <si>
    <t>WS2013TWD</t>
  </si>
  <si>
    <t>WS2013CAW</t>
  </si>
  <si>
    <t>WS2014WR</t>
  </si>
  <si>
    <t>WS2014RWD</t>
  </si>
  <si>
    <t>WS2014WT</t>
  </si>
  <si>
    <t>WS2014TWD</t>
  </si>
  <si>
    <t>WS2014CAW</t>
  </si>
  <si>
    <t>WS2015WR</t>
  </si>
  <si>
    <t>WS2015RWD</t>
  </si>
  <si>
    <t>WS2015WT</t>
  </si>
  <si>
    <t>WS2015TWD</t>
  </si>
  <si>
    <t>WS2015CAW</t>
  </si>
  <si>
    <t>WS2016WR</t>
  </si>
  <si>
    <t>WS2016RWD</t>
  </si>
  <si>
    <t>WS2016WT</t>
  </si>
  <si>
    <t>WS2016TWD</t>
  </si>
  <si>
    <t>WS2016CAW</t>
  </si>
  <si>
    <t>WS2017WR</t>
  </si>
  <si>
    <t>WS2017RWD</t>
  </si>
  <si>
    <t>WS2017WT</t>
  </si>
  <si>
    <t>WS2017TWD</t>
  </si>
  <si>
    <t>WS2017CAW</t>
  </si>
  <si>
    <t>WS2018WR</t>
  </si>
  <si>
    <t>WS2018RWD</t>
  </si>
  <si>
    <t>WS2018WT</t>
  </si>
  <si>
    <t>WS2018TWD</t>
  </si>
  <si>
    <t>WS2018CAW</t>
  </si>
  <si>
    <t>WS2019WR</t>
  </si>
  <si>
    <t>WS2019RWD</t>
  </si>
  <si>
    <t>WS2019WT</t>
  </si>
  <si>
    <t>WS2019TWD</t>
  </si>
  <si>
    <t>WS2019CAW</t>
  </si>
  <si>
    <t>WS2020WR</t>
  </si>
  <si>
    <t>WS2020RWD</t>
  </si>
  <si>
    <t>WS2020WT</t>
  </si>
  <si>
    <t>WS2020TWD</t>
  </si>
  <si>
    <t>WS2020CAW</t>
  </si>
  <si>
    <t>WS2021WR</t>
  </si>
  <si>
    <t>WS2021RWD</t>
  </si>
  <si>
    <t>WS2021WT</t>
  </si>
  <si>
    <t>WS2021TWD</t>
  </si>
  <si>
    <t>WS2021CAW</t>
  </si>
  <si>
    <t>WS2022WR</t>
  </si>
  <si>
    <t>WS2022RWD</t>
  </si>
  <si>
    <t>WS2022WT</t>
  </si>
  <si>
    <t>WS2022TWD</t>
  </si>
  <si>
    <t>WS2022CAW</t>
  </si>
  <si>
    <t>WS2023WR</t>
  </si>
  <si>
    <t>WS2023RWD</t>
  </si>
  <si>
    <t>WS2023WT</t>
  </si>
  <si>
    <t>WS2023TWD</t>
  </si>
  <si>
    <t>WS2023CAW</t>
  </si>
  <si>
    <t>WS2024WR</t>
  </si>
  <si>
    <t>WS2024RWD</t>
  </si>
  <si>
    <t>WS2024WT</t>
  </si>
  <si>
    <t>WS2024TWD</t>
  </si>
  <si>
    <t>WS2024CAW</t>
  </si>
  <si>
    <t>WS2025WR</t>
  </si>
  <si>
    <t>WS2025RWD</t>
  </si>
  <si>
    <t>WS2025WT</t>
  </si>
  <si>
    <t>WS2025TWD</t>
  </si>
  <si>
    <t>WS2025CAW</t>
  </si>
  <si>
    <t>WS2026WR</t>
  </si>
  <si>
    <t>WS2026RWD</t>
  </si>
  <si>
    <t>WS2026WT</t>
  </si>
  <si>
    <t>WS2026TWD</t>
  </si>
  <si>
    <t>WS2026CAW</t>
  </si>
  <si>
    <t>WS2027WR</t>
  </si>
  <si>
    <t>WS2027RWD</t>
  </si>
  <si>
    <t>WS2027WT</t>
  </si>
  <si>
    <t>WS2027TWD</t>
  </si>
  <si>
    <t>WS2027CAW</t>
  </si>
  <si>
    <t>WS2028WR</t>
  </si>
  <si>
    <t>WS2028RWD</t>
  </si>
  <si>
    <t>WS2028WT</t>
  </si>
  <si>
    <t>WS2028TWD</t>
  </si>
  <si>
    <t>WS2028CAW</t>
  </si>
  <si>
    <t>WS2029WR</t>
  </si>
  <si>
    <t>WS2029RWD</t>
  </si>
  <si>
    <t>WS2029WT</t>
  </si>
  <si>
    <t>WS2029TWD</t>
  </si>
  <si>
    <t>WS2029CAW</t>
  </si>
  <si>
    <t>WS2030WR</t>
  </si>
  <si>
    <t>WS2030RWD</t>
  </si>
  <si>
    <t>WS2030WT</t>
  </si>
  <si>
    <t>WS2030TWD</t>
  </si>
  <si>
    <t>WS2030CAW</t>
  </si>
  <si>
    <t>WS2031WR</t>
  </si>
  <si>
    <t>WS2031RWD</t>
  </si>
  <si>
    <t>WS2031WT</t>
  </si>
  <si>
    <t>WS2031TWD</t>
  </si>
  <si>
    <t>WS2031CAW</t>
  </si>
  <si>
    <t>Operating expenditure purpose ~ WATER additional line 1 [Other categories]</t>
  </si>
  <si>
    <t>WS2032</t>
  </si>
  <si>
    <t>WS2032WR</t>
  </si>
  <si>
    <t>WS2032RWD</t>
  </si>
  <si>
    <t>WS2032WT</t>
  </si>
  <si>
    <t>WS2032TWD</t>
  </si>
  <si>
    <t>WS2032CAW</t>
  </si>
  <si>
    <t>Operating expenditure purpose ~ WATER additional line 2 [Other categories]</t>
  </si>
  <si>
    <t>WS2033</t>
  </si>
  <si>
    <t>WS2033WR</t>
  </si>
  <si>
    <t>WS2033RWD</t>
  </si>
  <si>
    <t>WS2033WT</t>
  </si>
  <si>
    <t>WS2033TWD</t>
  </si>
  <si>
    <t>WS2033CAW</t>
  </si>
  <si>
    <t>Operating expenditure purpose ~ WATER additional line 3 [Other categories]</t>
  </si>
  <si>
    <t>WS2034</t>
  </si>
  <si>
    <t>WS2034WR</t>
  </si>
  <si>
    <t>WS2034RWD</t>
  </si>
  <si>
    <t>WS2034WT</t>
  </si>
  <si>
    <t>WS2034TWD</t>
  </si>
  <si>
    <t>WS2034CAW</t>
  </si>
  <si>
    <t>Operating expenditure purpose ~ WATER additional line 4 [Other categories]</t>
  </si>
  <si>
    <t>WS2035</t>
  </si>
  <si>
    <t>WS2035WR</t>
  </si>
  <si>
    <t>WS2035RWD</t>
  </si>
  <si>
    <t>WS2035WT</t>
  </si>
  <si>
    <t>WS2035TWD</t>
  </si>
  <si>
    <t>WS2035CAW</t>
  </si>
  <si>
    <t>Operating expenditure purpose ~ WATER additional line 5 [Other categories]</t>
  </si>
  <si>
    <t>WS2036</t>
  </si>
  <si>
    <t>WS2036WR</t>
  </si>
  <si>
    <t>WS2036RWD</t>
  </si>
  <si>
    <t>WS2036WT</t>
  </si>
  <si>
    <t>WS2036TWD</t>
  </si>
  <si>
    <t>WS2036CAW</t>
  </si>
  <si>
    <t>Operating expenditure purpose ~ WATER additional line 6 [Other categories]</t>
  </si>
  <si>
    <t>WS2037</t>
  </si>
  <si>
    <t>WS2037WR</t>
  </si>
  <si>
    <t>WS2037RWD</t>
  </si>
  <si>
    <t>WS2037WT</t>
  </si>
  <si>
    <t>WS2037TWD</t>
  </si>
  <si>
    <t>WS2037CAW</t>
  </si>
  <si>
    <t>Operating expenditure purpose ~ WATER additional line 7 [Other categories]</t>
  </si>
  <si>
    <t>WS2038</t>
  </si>
  <si>
    <t>WS2038WR</t>
  </si>
  <si>
    <t>WS2038RWD</t>
  </si>
  <si>
    <t>WS2038WT</t>
  </si>
  <si>
    <t>WS2038TWD</t>
  </si>
  <si>
    <t>WS2038CAW</t>
  </si>
  <si>
    <t>Operating expenditure purpose ~ WATER additional line 8 [Other categories]</t>
  </si>
  <si>
    <t>WS2039</t>
  </si>
  <si>
    <t>WS2039WR</t>
  </si>
  <si>
    <t>WS2039RWD</t>
  </si>
  <si>
    <t>WS2039WT</t>
  </si>
  <si>
    <t>WS2039TWD</t>
  </si>
  <si>
    <t>WS2039CAW</t>
  </si>
  <si>
    <t>Operating expenditure purpose ~ WATER additional line 9 [Other categories]</t>
  </si>
  <si>
    <t>WS2040</t>
  </si>
  <si>
    <t>WS2040WR</t>
  </si>
  <si>
    <t>WS2040RWD</t>
  </si>
  <si>
    <t>WS2040WT</t>
  </si>
  <si>
    <t>WS2040TWD</t>
  </si>
  <si>
    <t>WS2040CAW</t>
  </si>
  <si>
    <t>Operating expenditure purpose ~ WATER additional line 10 [Other categories]</t>
  </si>
  <si>
    <t>WS2041</t>
  </si>
  <si>
    <t>WS2041WR</t>
  </si>
  <si>
    <t>WS2041RWD</t>
  </si>
  <si>
    <t>WS2041WT</t>
  </si>
  <si>
    <t>WS2041TWD</t>
  </si>
  <si>
    <t>WS2041CAW</t>
  </si>
  <si>
    <t>Operating expenditure purpose ~ WATER additional line 11 [Other categories]</t>
  </si>
  <si>
    <t>WS2042</t>
  </si>
  <si>
    <t>WS2042WR</t>
  </si>
  <si>
    <t>WS2042RWD</t>
  </si>
  <si>
    <t>WS2042WT</t>
  </si>
  <si>
    <t>WS2042TWD</t>
  </si>
  <si>
    <t>WS2042CAW</t>
  </si>
  <si>
    <t>Operating expenditure purpose ~ WATER additional line 12 [Other categories]</t>
  </si>
  <si>
    <t>WS2043</t>
  </si>
  <si>
    <t>WS2043WR</t>
  </si>
  <si>
    <t>WS2043RWD</t>
  </si>
  <si>
    <t>WS2043WT</t>
  </si>
  <si>
    <t>WS2043TWD</t>
  </si>
  <si>
    <t>WS2043CAW</t>
  </si>
  <si>
    <t>Operating expenditure purpose ~ WATER additional line 13 [Other categories]</t>
  </si>
  <si>
    <t>WS2044</t>
  </si>
  <si>
    <t>WS2044WR</t>
  </si>
  <si>
    <t>WS2044RWD</t>
  </si>
  <si>
    <t>WS2044WT</t>
  </si>
  <si>
    <t>WS2044TWD</t>
  </si>
  <si>
    <t>WS2044CAW</t>
  </si>
  <si>
    <t>Operating expenditure purpose ~ WATER additional line 14 [Other categories]</t>
  </si>
  <si>
    <t>WS2045</t>
  </si>
  <si>
    <t>WS2045WR</t>
  </si>
  <si>
    <t>WS2045RWD</t>
  </si>
  <si>
    <t>WS2045WT</t>
  </si>
  <si>
    <t>WS2045TWD</t>
  </si>
  <si>
    <t>WS2045CAW</t>
  </si>
  <si>
    <t>Operating expenditure purpose ~ WATER additional line 15 [Other categories]</t>
  </si>
  <si>
    <t>WS2046</t>
  </si>
  <si>
    <t>WS2046WR</t>
  </si>
  <si>
    <t>WS2046RWD</t>
  </si>
  <si>
    <t>WS2046WT</t>
  </si>
  <si>
    <t>WS2046TWD</t>
  </si>
  <si>
    <t>WS2046CAW</t>
  </si>
  <si>
    <t xml:space="preserve">Total water enhancement operating expenditure </t>
  </si>
  <si>
    <t>Sum of lines 40 to 77</t>
  </si>
  <si>
    <t>WS2047WR</t>
  </si>
  <si>
    <t>WS2047RWD</t>
  </si>
  <si>
    <t>WS2047WT</t>
  </si>
  <si>
    <t>WS2047TWD</t>
  </si>
  <si>
    <t>WS2047CAW</t>
  </si>
  <si>
    <t>Pre-populated</t>
  </si>
  <si>
    <t>WS2 guidance and line definitions</t>
  </si>
  <si>
    <r>
      <t xml:space="preserve">This table identifies enhancement expenditure and reflects </t>
    </r>
    <r>
      <rPr>
        <sz val="10"/>
        <color rgb="FF0078C9"/>
        <rFont val="Franklin Gothic Demi"/>
        <family val="2"/>
      </rPr>
      <t>table 2 of the 2017 Cost Assessment submission</t>
    </r>
    <r>
      <rPr>
        <sz val="10"/>
        <rFont val="Arial"/>
        <family val="2"/>
      </rPr>
      <t xml:space="preserve">.  One difference from table 2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delivering any further drivers should be included in the (different) relevant line.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t>
    </r>
    <r>
      <rPr>
        <sz val="10"/>
        <color rgb="FF0078C9"/>
        <rFont val="Arial"/>
        <family val="2"/>
      </rPr>
      <t>exclude</t>
    </r>
    <r>
      <rPr>
        <sz val="10"/>
        <rFont val="Arial"/>
        <family val="2"/>
      </rPr>
      <t xml:space="preserve"> the company’s proposed transition expenditure as this is reported separately in table WS10.</t>
    </r>
  </si>
  <si>
    <t>Blocks A and B Enhancement capex and opex by purpose</t>
  </si>
  <si>
    <t>Capital / operating expenditure to deliver projects required to deal with the environmental impact of water abstraction during the report year.</t>
  </si>
  <si>
    <t>Capital / operating expenditure on quality enhancement schemes listed in the NEP (or WINEP) either to improve intakes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</si>
  <si>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required to deal with invasive non-native species.</t>
  </si>
  <si>
    <t>Capital / operating expenditure to reduce the number of properties with low pressure.</t>
  </si>
  <si>
    <t xml:space="preserve">Capital / operating expenditure to deliver improvements to consumer acceptability of the drinking water (relating to colour, taste and odour)
</t>
  </si>
  <si>
    <t>Capital / operating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</si>
  <si>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Capital / operating expenditure to enhance the supply / demand balance. Includes expenditure associated with schemes to deliver supply side (resource and production options) enhancements to supply / demand capacity in dry year critical / peak conditions.</t>
  </si>
  <si>
    <t>Capital / operating expenditure to enhance the supply/demand balance. Includes expenditure associated with schemes to deliver supply side (resource and production options) enhancements to supply demand capacity in dry year annual average conditions.</t>
  </si>
  <si>
    <t>Capital / operating expenditure to enhance the supply/demand balance. Includes expenditure associated with schemes to deliver demand side (distribution and customer options) enhancements to supply / demand capacity in dry year critical / peak conditions.</t>
  </si>
  <si>
    <t>Capital / operating expenditure to enhance the supply / demand balance. Includes expenditure associated with schemes to deliver demand side (distribution and customer options) enhancements to supply / demand capacity in dry year annual average conditions.</t>
  </si>
  <si>
    <t>Capital / operating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</si>
  <si>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The capital / operating cost of connecting a new property (including the cost of a meter, communication pipe and boundary stop tap valve etc)</t>
  </si>
  <si>
    <t>Capital / operating expenditure to address raw water deterioration.</t>
  </si>
  <si>
    <t>Capital / operating expenditure to improve resilience. This relates to expenditure to manage the risk of giving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ESL04).</t>
  </si>
  <si>
    <t>Capital / operating expenditure on schemes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</si>
  <si>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</si>
  <si>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t>Capital / operating expenditure on schemes to either avoid additional treatment or reduce current treatment (surface and groundwaters) in AMP7 and which is associated with Drinking Water Protected Areas under Article 7 of the Water Framework Directive.</t>
  </si>
  <si>
    <t xml:space="preserve">Capital / operating expenditure on WFD-driven measures to improve, protect or ensure no deterioration in the status or potential of surface water or groundwater where the meassures arise from PR14 investigations or sustainable abstraction work. </t>
  </si>
  <si>
    <t xml:space="preserve">Capital / operating expenditure on environmental investigations and options appraisals listed in the NEP (or WINEP) for AMP5, AMP6 or AMP7 except where line definitions require costs to be reported elsewhere in this table eg line 2. </t>
  </si>
  <si>
    <r>
      <t xml:space="preserve">Capital / operating expenditure relating to reducing abstraction licences (unless captured elsewhere in this table, principally in </t>
    </r>
    <r>
      <rPr>
        <sz val="10"/>
        <color rgb="FF0078C9"/>
        <rFont val="Arial"/>
        <family val="2"/>
      </rPr>
      <t>WS2 line 1 or 14</t>
    </r>
    <r>
      <rPr>
        <sz val="10"/>
        <rFont val="Arial"/>
        <family val="2"/>
      </rPr>
      <t>).</t>
    </r>
  </si>
  <si>
    <t>Metering (excluding cost of providing metering to new service connections) for optants.</t>
  </si>
  <si>
    <t>Metering (excluding cost of providing metering to new service connections) for meters introduced by companies (irrespective of whether these meters are used for charging).</t>
  </si>
  <si>
    <t>Metering (excluding cost of providing metering to new service connections) for businesses and other non-household customers.</t>
  </si>
  <si>
    <t>24-38 / 63-77</t>
  </si>
  <si>
    <t>Other capital / operating expenditure by purpose [Company to insert other purposes as required and explain in commentary]. Regard should be had for the desirability of maintaining consistency with corresponding lines in previous data submissions when using these lines.</t>
  </si>
  <si>
    <r>
      <t xml:space="preserve">Total water enhancement capital / operating expenditure. Calculated as the sum of table </t>
    </r>
    <r>
      <rPr>
        <sz val="10"/>
        <color rgb="FF0078C9"/>
        <rFont val="Arial"/>
        <family val="2"/>
      </rPr>
      <t>WS2 lines 1 to 38</t>
    </r>
    <r>
      <rPr>
        <sz val="10"/>
        <rFont val="Arial"/>
        <family val="2"/>
      </rPr>
      <t xml:space="preserve"> inclusive for capital expenditure and table </t>
    </r>
    <r>
      <rPr>
        <sz val="10"/>
        <color rgb="FF0078C9"/>
        <rFont val="Arial"/>
        <family val="2"/>
      </rPr>
      <t>WS2 lines 40 to 77</t>
    </r>
    <r>
      <rPr>
        <sz val="10"/>
        <rFont val="Arial"/>
        <family val="2"/>
      </rPr>
      <t xml:space="preserve"> for operating expenditure.</t>
    </r>
  </si>
  <si>
    <t>WWS1 - Wholesale wastewater operating and capital expenditure by business unit</t>
  </si>
  <si>
    <t>Sewage collection</t>
  </si>
  <si>
    <t>Sewage treatment</t>
  </si>
  <si>
    <t>Sludge</t>
  </si>
  <si>
    <t>Sludge transport</t>
  </si>
  <si>
    <t>Sludge treatment</t>
  </si>
  <si>
    <t>Sludge disposal</t>
  </si>
  <si>
    <t>Totals in Line 10 should equal the equivalent sum of Lines 3 and 13 of WWS8 (providing no atypical costs).</t>
  </si>
  <si>
    <t>2017-18 FYA (CPIH adjusted)</t>
  </si>
  <si>
    <t>Sum of Lines 14-16 should equal Line 47 of WWS2.</t>
  </si>
  <si>
    <t>Operating expenditure</t>
  </si>
  <si>
    <t>WWS1001SC</t>
  </si>
  <si>
    <t>WWS1001ST</t>
  </si>
  <si>
    <t>WWS1001STP</t>
  </si>
  <si>
    <t>WWS1001SDT</t>
  </si>
  <si>
    <t>WWS1001SDD</t>
  </si>
  <si>
    <t>WWS1001CAS</t>
  </si>
  <si>
    <t>WWS1002SC</t>
  </si>
  <si>
    <t>WWS1002ST</t>
  </si>
  <si>
    <t>WWS1002STP</t>
  </si>
  <si>
    <t>WWS1002SDT</t>
  </si>
  <si>
    <t>WWS1002SDD</t>
  </si>
  <si>
    <t>WWS1002CAS</t>
  </si>
  <si>
    <t>Service charges / Discharge Consents</t>
  </si>
  <si>
    <t>Totals in Line 3 should equal the equivalent sum of Lines 7-9 of WWS5 (providing no atypical costs).</t>
  </si>
  <si>
    <t>WWS1003SC</t>
  </si>
  <si>
    <t>WWS1003ST</t>
  </si>
  <si>
    <t>WWS1003STP</t>
  </si>
  <si>
    <t>WWS1003SDT</t>
  </si>
  <si>
    <t>WWS1003SDD</t>
  </si>
  <si>
    <t>WWS1003CAS</t>
  </si>
  <si>
    <t>Bulk discharge</t>
  </si>
  <si>
    <t>BJ to BS</t>
  </si>
  <si>
    <t>WWS1004SC</t>
  </si>
  <si>
    <t>WWS1004ST</t>
  </si>
  <si>
    <t>WWS1004STP</t>
  </si>
  <si>
    <t>WWS1004SDT</t>
  </si>
  <si>
    <t>WWS1004SDD</t>
  </si>
  <si>
    <t>WWS1004CAS</t>
  </si>
  <si>
    <t>WWS1005SC</t>
  </si>
  <si>
    <t>WWS1005ST</t>
  </si>
  <si>
    <t>WWS1005STP</t>
  </si>
  <si>
    <t>WWS1005SDT</t>
  </si>
  <si>
    <t>WWS1005SDD</t>
  </si>
  <si>
    <t>WWS1005CAS</t>
  </si>
  <si>
    <t>WWS1006SC</t>
  </si>
  <si>
    <t>WWS1006ST</t>
  </si>
  <si>
    <t>WWS1006STP</t>
  </si>
  <si>
    <t>WWS1006SDT</t>
  </si>
  <si>
    <t>WWS1006SDD</t>
  </si>
  <si>
    <t>WWS1006CAS</t>
  </si>
  <si>
    <t>WWS1007SC</t>
  </si>
  <si>
    <t>WWS1007ST</t>
  </si>
  <si>
    <t>WWS1007STP</t>
  </si>
  <si>
    <t>WWS1007SDT</t>
  </si>
  <si>
    <t>WWS1007SDD</t>
  </si>
  <si>
    <t>WWS1007CAS</t>
  </si>
  <si>
    <t>WWS1008SC</t>
  </si>
  <si>
    <t>WWS1008ST</t>
  </si>
  <si>
    <t>WWS1008STP</t>
  </si>
  <si>
    <t>WWS1008SDT</t>
  </si>
  <si>
    <t>WWS1008SDD</t>
  </si>
  <si>
    <t>WWS1008CAS</t>
  </si>
  <si>
    <t>Total operating expenditure (excluding third party services)</t>
  </si>
  <si>
    <t>Sum of lines 1 to 8.</t>
  </si>
  <si>
    <t>Total sludge in Line 9 should equal sum of Totals in Lines 8 and 16 in Bio3.</t>
  </si>
  <si>
    <t>WWS1009SC</t>
  </si>
  <si>
    <t>WWS1009ST</t>
  </si>
  <si>
    <t>WWS1009STP</t>
  </si>
  <si>
    <t>WWS1009SDT</t>
  </si>
  <si>
    <t>WWS1009SDD</t>
  </si>
  <si>
    <t>WWS1009CAS</t>
  </si>
  <si>
    <t>WWS1010SC</t>
  </si>
  <si>
    <t>WWS1010ST</t>
  </si>
  <si>
    <t>WWS1010STP</t>
  </si>
  <si>
    <t>WWS1010SDT</t>
  </si>
  <si>
    <t>WWS1010SDD</t>
  </si>
  <si>
    <t>WWS1010CAS</t>
  </si>
  <si>
    <t>WWS1011SC</t>
  </si>
  <si>
    <t>WWS1011ST</t>
  </si>
  <si>
    <t>WWS1011STP</t>
  </si>
  <si>
    <t>WWS1011SDT</t>
  </si>
  <si>
    <t>WWS1011SDD</t>
  </si>
  <si>
    <t>WWS1011CAS</t>
  </si>
  <si>
    <t>Capital expenditure</t>
  </si>
  <si>
    <t>WWS1012SC</t>
  </si>
  <si>
    <t>WWS1012ST</t>
  </si>
  <si>
    <t>WWS1012STP</t>
  </si>
  <si>
    <t>WWS1012SDT</t>
  </si>
  <si>
    <t>WWS1012SDD</t>
  </si>
  <si>
    <t>WWS1012CAS</t>
  </si>
  <si>
    <t>Maintaining the long term capability of the assets ~ non~infra</t>
  </si>
  <si>
    <t>WWS1013SC</t>
  </si>
  <si>
    <t>WWS1013ST</t>
  </si>
  <si>
    <t>WWS1013STP</t>
  </si>
  <si>
    <t>WWS1013SDT</t>
  </si>
  <si>
    <t>WWS1013SDD</t>
  </si>
  <si>
    <t>WWS1013CAS</t>
  </si>
  <si>
    <t>WWS1014SC</t>
  </si>
  <si>
    <t>WWS1014ST</t>
  </si>
  <si>
    <t>WWS1014STP</t>
  </si>
  <si>
    <t>WWS1014SDT</t>
  </si>
  <si>
    <t>WWS1014SDD</t>
  </si>
  <si>
    <t>WWS1014CAS</t>
  </si>
  <si>
    <t>Other capital expenditure ~ non~infra</t>
  </si>
  <si>
    <t>WWS1015SC</t>
  </si>
  <si>
    <t>WWS1015ST</t>
  </si>
  <si>
    <t>WWS1015STP</t>
  </si>
  <si>
    <t>WWS1015SDT</t>
  </si>
  <si>
    <t>WWS1015SDD</t>
  </si>
  <si>
    <t>WWS1015CAS</t>
  </si>
  <si>
    <t>WWS1016SC</t>
  </si>
  <si>
    <t>WWS1016ST</t>
  </si>
  <si>
    <t>WWS1016STP</t>
  </si>
  <si>
    <t>WWS1016SDT</t>
  </si>
  <si>
    <t>WWS1016SDD</t>
  </si>
  <si>
    <t>WWS1016CAS</t>
  </si>
  <si>
    <t>WWS1017SC</t>
  </si>
  <si>
    <t>WWS1017ST</t>
  </si>
  <si>
    <t>WWS1017STP</t>
  </si>
  <si>
    <t>WWS1017SDT</t>
  </si>
  <si>
    <t>WWS1017SDD</t>
  </si>
  <si>
    <t>WWS1017CAS</t>
  </si>
  <si>
    <t>WWS1018SC</t>
  </si>
  <si>
    <t>WWS1018ST</t>
  </si>
  <si>
    <t>WWS1018STP</t>
  </si>
  <si>
    <t>WWS1018SDT</t>
  </si>
  <si>
    <t>WWS1018SDD</t>
  </si>
  <si>
    <t>WWS1018CAS</t>
  </si>
  <si>
    <t>WWS1019SC</t>
  </si>
  <si>
    <t>WWS1019ST</t>
  </si>
  <si>
    <t>WWS1019STP</t>
  </si>
  <si>
    <t>WWS1019SDT</t>
  </si>
  <si>
    <t>WWS1019SDD</t>
  </si>
  <si>
    <t>WWS1019CAS</t>
  </si>
  <si>
    <t>WWS1025SC</t>
  </si>
  <si>
    <t>WWS1025ST</t>
  </si>
  <si>
    <t>WWS1025STP</t>
  </si>
  <si>
    <t>WWS1025SDP</t>
  </si>
  <si>
    <t>WWS1025SDD</t>
  </si>
  <si>
    <t>WWS1025CAS</t>
  </si>
  <si>
    <t>WWS1026SC</t>
  </si>
  <si>
    <t>WWS1026ST</t>
  </si>
  <si>
    <t>WWS1026STP</t>
  </si>
  <si>
    <t>WWS1026SDP</t>
  </si>
  <si>
    <t>WWS1026SDD</t>
  </si>
  <si>
    <t>WWS1026CAS</t>
  </si>
  <si>
    <t>Sum of lines 11 and 19 minus the sum of lines 20 and 21.</t>
  </si>
  <si>
    <t>WWS1021SC</t>
  </si>
  <si>
    <t>WWS1021ST</t>
  </si>
  <si>
    <t>WWS1021STP</t>
  </si>
  <si>
    <t>WWS1021SDP</t>
  </si>
  <si>
    <t>WWS1021SDD</t>
  </si>
  <si>
    <t>WWS1021CAS</t>
  </si>
  <si>
    <t>Cash expenditure</t>
  </si>
  <si>
    <t>WWS1022SC</t>
  </si>
  <si>
    <t>WWS1022ST</t>
  </si>
  <si>
    <t>WWS1022STP</t>
  </si>
  <si>
    <t>WWS1022SDT</t>
  </si>
  <si>
    <t>WWS1022SDD</t>
  </si>
  <si>
    <t>WWS1022CAS</t>
  </si>
  <si>
    <t>WWS1023SC</t>
  </si>
  <si>
    <t>WWS1023ST</t>
  </si>
  <si>
    <t>WWS1023STP</t>
  </si>
  <si>
    <t>WWS1023SDT</t>
  </si>
  <si>
    <t>WWS1023SDD</t>
  </si>
  <si>
    <t>WWS1023CAS</t>
  </si>
  <si>
    <t>WWS1024SC</t>
  </si>
  <si>
    <t>WWS1024ST</t>
  </si>
  <si>
    <t>WWS1024STP</t>
  </si>
  <si>
    <t>WWS1024SDT</t>
  </si>
  <si>
    <t>WWS1024SDD</t>
  </si>
  <si>
    <t>WWS1024CAS</t>
  </si>
  <si>
    <t>BP3357001SC</t>
  </si>
  <si>
    <t>BP3357001ST</t>
  </si>
  <si>
    <t>BP3357001STP</t>
  </si>
  <si>
    <t>BP3357001SDT</t>
  </si>
  <si>
    <t>BP3357001SDD</t>
  </si>
  <si>
    <t>BP3357001CAS</t>
  </si>
  <si>
    <t>BP3357002SC</t>
  </si>
  <si>
    <t>BP3357002ST</t>
  </si>
  <si>
    <t>BP3357002STP</t>
  </si>
  <si>
    <t>BP3357002SDT</t>
  </si>
  <si>
    <t>BP3357002SDD</t>
  </si>
  <si>
    <t>BP3357002CAS</t>
  </si>
  <si>
    <t>BP3357003SC</t>
  </si>
  <si>
    <t>BP3357003ST</t>
  </si>
  <si>
    <t>BP3357003STP</t>
  </si>
  <si>
    <t>BP3357003SDT</t>
  </si>
  <si>
    <t>BP3357003SDD</t>
  </si>
  <si>
    <t>BP3357003CAS</t>
  </si>
  <si>
    <t>Item 4</t>
  </si>
  <si>
    <t>BP3357004SC</t>
  </si>
  <si>
    <t>BP3357004ST</t>
  </si>
  <si>
    <t>BP3357004STP</t>
  </si>
  <si>
    <t>BP3357004SDT</t>
  </si>
  <si>
    <t>BP3357004SDD</t>
  </si>
  <si>
    <t>BP3357004CAS</t>
  </si>
  <si>
    <t>BP3357005SC</t>
  </si>
  <si>
    <t>BP3357005ST</t>
  </si>
  <si>
    <t>BP3357005STP</t>
  </si>
  <si>
    <t>BP3357005SDT</t>
  </si>
  <si>
    <t>BP3357005SDD</t>
  </si>
  <si>
    <t>BP3357005CAS</t>
  </si>
  <si>
    <t>BP3357006SC</t>
  </si>
  <si>
    <t>BP3357006ST</t>
  </si>
  <si>
    <t>BP3357006STP</t>
  </si>
  <si>
    <t>BP3357006SDT</t>
  </si>
  <si>
    <t>BP3357006SDD</t>
  </si>
  <si>
    <t>BP3357006CAS</t>
  </si>
  <si>
    <t>BP3357007SC</t>
  </si>
  <si>
    <t>BP3357007ST</t>
  </si>
  <si>
    <t>BP3357007STP</t>
  </si>
  <si>
    <t>BP3357007SDT</t>
  </si>
  <si>
    <t>BP3357007SDD</t>
  </si>
  <si>
    <t>BP3357007CAS</t>
  </si>
  <si>
    <t>BP3357008SC</t>
  </si>
  <si>
    <t>BP3357008ST</t>
  </si>
  <si>
    <t>BP3357008STP</t>
  </si>
  <si>
    <t>BP3357008SDT</t>
  </si>
  <si>
    <t>BP3357008SDD</t>
  </si>
  <si>
    <t>BP3357008CAS</t>
  </si>
  <si>
    <t>BP3357009SC</t>
  </si>
  <si>
    <t>BP3357009ST</t>
  </si>
  <si>
    <t>BP3357009STP</t>
  </si>
  <si>
    <t>BP3357009SDT</t>
  </si>
  <si>
    <t>BP3357009SDD</t>
  </si>
  <si>
    <t>BP3357009CAS</t>
  </si>
  <si>
    <t>BP3357010SC</t>
  </si>
  <si>
    <t>BP3357010ST</t>
  </si>
  <si>
    <t>BP3357010STP</t>
  </si>
  <si>
    <t>BP3357010SDT</t>
  </si>
  <si>
    <t>BP3357010SDD</t>
  </si>
  <si>
    <t>BP3357010CAS</t>
  </si>
  <si>
    <t>Sum of lines 26 to 35.</t>
  </si>
  <si>
    <t>BP3357020SC</t>
  </si>
  <si>
    <t>BP3357020ST</t>
  </si>
  <si>
    <t>BP3357020STP</t>
  </si>
  <si>
    <t>BP3357020SDT</t>
  </si>
  <si>
    <t>BP3357020SDD</t>
  </si>
  <si>
    <t>BP3357020CAS</t>
  </si>
  <si>
    <t>S3040TCASC</t>
  </si>
  <si>
    <t>S3040TCAST</t>
  </si>
  <si>
    <t>S3040TCASTP</t>
  </si>
  <si>
    <t>S3040TCASDT</t>
  </si>
  <si>
    <t>S3040TCASDD</t>
  </si>
  <si>
    <t>S3040TCAS</t>
  </si>
  <si>
    <t>WWS1 guidance and line definitions</t>
  </si>
  <si>
    <r>
      <t xml:space="preserve">This table identifies totex by business unit and atypical expenditure and reflects </t>
    </r>
    <r>
      <rPr>
        <sz val="10"/>
        <color rgb="FF0078C9"/>
        <rFont val="Franklin Gothic Demi"/>
        <family val="2"/>
      </rPr>
      <t>table 8 of the 2017 Cost Assessment submission</t>
    </r>
    <r>
      <rPr>
        <sz val="10"/>
        <rFont val="Arial"/>
        <family val="2"/>
      </rPr>
      <t xml:space="preserve">. It is also closely associated with pro forma 4E and 4K in the APR (as per RAG4). </t>
    </r>
    <r>
      <rPr>
        <b/>
        <sz val="10"/>
        <rFont val="Arial"/>
        <family val="2"/>
      </rPr>
      <t xml:space="preserve">The expenditure in this table must exclude that associated with a dummy price control (Thames Tideway) which should be entered separately in </t>
    </r>
    <r>
      <rPr>
        <sz val="10"/>
        <color rgb="FF0078C9"/>
        <rFont val="Franklin Gothic Demi"/>
        <family val="2"/>
      </rPr>
      <t>Dmmy1</t>
    </r>
    <r>
      <rPr>
        <sz val="10"/>
        <rFont val="Arial"/>
        <family val="2"/>
      </rPr>
      <t>.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WWS10.</t>
    </r>
  </si>
  <si>
    <t>Income received from sales which are external to the appointed business and which directly relate to the wastewater processes. It should be input as a negative number. 
This will include:
Electricity sales from sources such as CHP to external parties.
Electricity sales from back-up generators under the National Grid ‘STOR’.
Bio-methane gas sales to the National Grid. 
Renewables Obligation Certificates (ROCs) and payments made under the non-domestic RHI and Feed-in Tariff schemes. 
Sludge and sludge products such as cake, granules etc. to external parties.</t>
  </si>
  <si>
    <t>Total cost of service charges by the Environment Agency or Canal and River Trust for discharge permits.</t>
  </si>
  <si>
    <t xml:space="preserve">Any other operating costs  </t>
  </si>
  <si>
    <r>
      <t xml:space="preserve">Total operating costs excluding third party services. Calculated as the sum of </t>
    </r>
    <r>
      <rPr>
        <sz val="10"/>
        <color rgb="FF0078C9"/>
        <rFont val="Arial"/>
        <family val="2"/>
      </rPr>
      <t>WWS1 lines 1 to 8</t>
    </r>
    <r>
      <rPr>
        <sz val="10"/>
        <rFont val="Arial"/>
        <family val="2"/>
      </rPr>
      <t>.</t>
    </r>
  </si>
  <si>
    <r>
      <t xml:space="preserve">Total operating expenditure for the wholesale business only within each business category. Calculated as the sum of </t>
    </r>
    <r>
      <rPr>
        <sz val="10"/>
        <color rgb="FF0078C9"/>
        <rFont val="Arial"/>
        <family val="2"/>
      </rPr>
      <t>WWS1 lines 9 and 10</t>
    </r>
    <r>
      <rPr>
        <sz val="10"/>
        <rFont val="Arial"/>
        <family val="2"/>
      </rPr>
      <t xml:space="preserve">. </t>
    </r>
  </si>
  <si>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</si>
  <si>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</si>
  <si>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WWS1 line 11</t>
    </r>
    <r>
      <rPr>
        <sz val="10"/>
        <rFont val="Arial"/>
        <family val="2"/>
      </rPr>
      <t xml:space="preserve"> excluding third party capex.</t>
    </r>
  </si>
  <si>
    <r>
      <t xml:space="preserve">Any capital expenditure on non-infrastructure assets other than defined in </t>
    </r>
    <r>
      <rPr>
        <sz val="10"/>
        <color rgb="FF0078C9"/>
        <rFont val="Arial"/>
        <family val="2"/>
      </rPr>
      <t>WWS1 line 12</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</si>
  <si>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sewerage undertaker's infrastructure charges.</t>
  </si>
  <si>
    <r>
      <t xml:space="preserve">Total gross capital expenditure excluding third party services. Calculated as the sum of </t>
    </r>
    <r>
      <rPr>
        <sz val="10"/>
        <color rgb="FF0078C9"/>
        <rFont val="Arial"/>
        <family val="2"/>
      </rPr>
      <t>WWS1 lines 12 to 16</t>
    </r>
    <r>
      <rPr>
        <sz val="10"/>
        <rFont val="Arial"/>
        <family val="2"/>
      </rPr>
      <t>.</t>
    </r>
  </si>
  <si>
    <r>
      <t xml:space="preserve">Total gross capital expenditure. Calculated as the sum of </t>
    </r>
    <r>
      <rPr>
        <sz val="10"/>
        <color rgb="FF0078C9"/>
        <rFont val="Arial"/>
        <family val="2"/>
      </rPr>
      <t>WWS1 lines 17 and 18</t>
    </r>
    <r>
      <rPr>
        <sz val="10"/>
        <rFont val="Arial"/>
        <family val="2"/>
      </rPr>
      <t>.</t>
    </r>
  </si>
  <si>
    <t>Grants and contributions operating expenditure as reported in Table 4D/4E of RAG4. Input as a positive number.  The sum of lines 20 and 21 will be equal to table App 28 line 29 for years 2015-2025</t>
  </si>
  <si>
    <t>Grants and contributions capital expenditure as reported in Table 4D/4E of RAG4. Input as a positive number.  The sum of lines 20 and 21 will be equal to table App 28 line 29 for years 2015-2025</t>
  </si>
  <si>
    <r>
      <t xml:space="preserve">Totex. Calculated as the sum of </t>
    </r>
    <r>
      <rPr>
        <sz val="10"/>
        <color rgb="FF0078C9"/>
        <rFont val="Arial"/>
        <family val="2"/>
      </rPr>
      <t>WWS1 lines 11 and 19 minus the sum of lines 20 and 21</t>
    </r>
    <r>
      <rPr>
        <sz val="10"/>
        <rFont val="Arial"/>
        <family val="2"/>
      </rPr>
      <t>.</t>
    </r>
  </si>
  <si>
    <r>
      <t xml:space="preserve">Totex including cash items. Calculated as the sum of </t>
    </r>
    <r>
      <rPr>
        <sz val="10"/>
        <color rgb="FF0078C9"/>
        <rFont val="Arial"/>
        <family val="2"/>
      </rPr>
      <t>WWS1 lines 22 to 24</t>
    </r>
    <r>
      <rPr>
        <sz val="10"/>
        <rFont val="Arial"/>
        <family val="2"/>
      </rPr>
      <t>.</t>
    </r>
  </si>
  <si>
    <t>Please specify atypical items in the lines below.  Atypical items are defined as unusual items outside ordinary activities.  This would include items such as office moves and one-off reorganisations.  For avoidance of doubt these items should not be included in lines 1-24 above</t>
  </si>
  <si>
    <r>
      <t xml:space="preserve">Total atypical expenditure. Calculated as the sum of </t>
    </r>
    <r>
      <rPr>
        <sz val="10"/>
        <color rgb="FF0078C9"/>
        <rFont val="Arial"/>
        <family val="2"/>
      </rPr>
      <t>WWS1 lines 26 to 35</t>
    </r>
    <r>
      <rPr>
        <sz val="10"/>
        <rFont val="Arial"/>
        <family val="2"/>
      </rPr>
      <t>.</t>
    </r>
  </si>
  <si>
    <r>
      <t xml:space="preserve">Total expenditure. Calculated as the sum of </t>
    </r>
    <r>
      <rPr>
        <sz val="10"/>
        <color rgb="FF0078C9"/>
        <rFont val="Arial"/>
        <family val="2"/>
      </rPr>
      <t>WWS1 lines 25 and 36</t>
    </r>
    <r>
      <rPr>
        <sz val="10"/>
        <rFont val="Arial"/>
        <family val="2"/>
      </rPr>
      <t>.</t>
    </r>
  </si>
  <si>
    <t>WWS2 - Wholesale wastewater capital and operating expenditure by purpose</t>
  </si>
  <si>
    <t>Enhancement expenditure by purpose - capital</t>
  </si>
  <si>
    <t>First time sewerage (s101A)</t>
  </si>
  <si>
    <t>BC31379SC</t>
  </si>
  <si>
    <t>BC31379ST</t>
  </si>
  <si>
    <t>BC31379STP</t>
  </si>
  <si>
    <t>BC31379SDT</t>
  </si>
  <si>
    <t>BC31379SDD</t>
  </si>
  <si>
    <t>BC31379CAS</t>
  </si>
  <si>
    <t>Sludge enhancement (quality)</t>
  </si>
  <si>
    <t>S3035QSC</t>
  </si>
  <si>
    <t>S3035QST</t>
  </si>
  <si>
    <t>S3035QSTP</t>
  </si>
  <si>
    <t>S3035QSDT</t>
  </si>
  <si>
    <t>S3035QSDD</t>
  </si>
  <si>
    <t>S3035QCAS</t>
  </si>
  <si>
    <t>Sludge enhancement (growth)</t>
  </si>
  <si>
    <t>S3036GSC</t>
  </si>
  <si>
    <t>S3036GST</t>
  </si>
  <si>
    <t>S3036GSTP</t>
  </si>
  <si>
    <t>S3036GSDT</t>
  </si>
  <si>
    <t>S3036GSDD</t>
  </si>
  <si>
    <t>S3036GCAS</t>
  </si>
  <si>
    <t>WINEP / NEP ~ Conservation drivers</t>
  </si>
  <si>
    <t>S3004SC</t>
  </si>
  <si>
    <t>S3004ST</t>
  </si>
  <si>
    <t>S3004STP</t>
  </si>
  <si>
    <t>S3004SDT</t>
  </si>
  <si>
    <t>S3004SDD</t>
  </si>
  <si>
    <t>S3004CAS</t>
  </si>
  <si>
    <t>WINEP / NEP ~ Eels Regulations (measures at outfalls)</t>
  </si>
  <si>
    <t>WWS2001SC</t>
  </si>
  <si>
    <t>WWS2001ST</t>
  </si>
  <si>
    <t>WWS2001STP</t>
  </si>
  <si>
    <t>WWS2001SDT</t>
  </si>
  <si>
    <t>WWS2001SDD</t>
  </si>
  <si>
    <t>WWS2001CAS</t>
  </si>
  <si>
    <t>WINEP / NEP ~ Event Duration Monitoring at intermittent discharges</t>
  </si>
  <si>
    <t>S3005SC</t>
  </si>
  <si>
    <t>S3005ST</t>
  </si>
  <si>
    <t>S3005STP</t>
  </si>
  <si>
    <t>S3005SDT</t>
  </si>
  <si>
    <t>S3005SDD</t>
  </si>
  <si>
    <t>S3005CAS</t>
  </si>
  <si>
    <t>WINEP / NEP ~ Flow monitoring at sewage treatment works</t>
  </si>
  <si>
    <t>S3006SC</t>
  </si>
  <si>
    <t>S3006ST</t>
  </si>
  <si>
    <t>S3006STP</t>
  </si>
  <si>
    <t>S3006SDT</t>
  </si>
  <si>
    <t>S3006SDD</t>
  </si>
  <si>
    <t>S3006CAS</t>
  </si>
  <si>
    <t>NEP ~ Monitoring of pass forward flows at CSOs</t>
  </si>
  <si>
    <t>S3007SC</t>
  </si>
  <si>
    <t>S3007ST</t>
  </si>
  <si>
    <t>S3007STP</t>
  </si>
  <si>
    <t>S3007SDT</t>
  </si>
  <si>
    <t>S3007SDD</t>
  </si>
  <si>
    <t>S3007CAS</t>
  </si>
  <si>
    <t>WINEP / NEP ~ Schemes to increase flow to full treatment</t>
  </si>
  <si>
    <t>WWS2002SC</t>
  </si>
  <si>
    <t>WWS2002ST</t>
  </si>
  <si>
    <t>WWS2002STP</t>
  </si>
  <si>
    <t>WWS2002SDT</t>
  </si>
  <si>
    <t>WWS2002SDD</t>
  </si>
  <si>
    <t>WWS2002CAS</t>
  </si>
  <si>
    <t>WINEP / NEP ~ Storage schemes at STWs to increase storm tank capacity</t>
  </si>
  <si>
    <t>WWS2003SC</t>
  </si>
  <si>
    <t>WWS2003ST</t>
  </si>
  <si>
    <t>WWS2003STP</t>
  </si>
  <si>
    <t>WWS2003SDT</t>
  </si>
  <si>
    <t>WWS2003SDD</t>
  </si>
  <si>
    <t>WWS2003CAS</t>
  </si>
  <si>
    <t>WINEP / NEP ~ Storage schemes in the network to reduce spill frequency at CSOs, etc</t>
  </si>
  <si>
    <t>WWS2004SC</t>
  </si>
  <si>
    <t>WWS2004ST</t>
  </si>
  <si>
    <t>WWS2004STP</t>
  </si>
  <si>
    <t>WWS2004SDT</t>
  </si>
  <si>
    <t>WWS2004SDD</t>
  </si>
  <si>
    <t>WWS2004CAS</t>
  </si>
  <si>
    <t>WINEP / NEP ~ Chemicals removal schemes</t>
  </si>
  <si>
    <t>WWS2005SC</t>
  </si>
  <si>
    <t>WWS2005ST</t>
  </si>
  <si>
    <t>WWS2005STP</t>
  </si>
  <si>
    <t>WWS2005SDT</t>
  </si>
  <si>
    <t>WWS2005SDD</t>
  </si>
  <si>
    <t>WWS2005CAS</t>
  </si>
  <si>
    <t>WINEP / NEP ~ Chemicals monitoring / investigations / options appraisals</t>
  </si>
  <si>
    <t>WWS2006SC</t>
  </si>
  <si>
    <t>WWS2006ST</t>
  </si>
  <si>
    <t>WWS2006STP</t>
  </si>
  <si>
    <t>WWS2006SDT</t>
  </si>
  <si>
    <t>WWS2006SDD</t>
  </si>
  <si>
    <t>WWS2006CAS</t>
  </si>
  <si>
    <t>NEP ~ National phosphorus removal technology investigations</t>
  </si>
  <si>
    <t>WWS2007SC</t>
  </si>
  <si>
    <t>WWS2007ST</t>
  </si>
  <si>
    <t>WWS2007STP</t>
  </si>
  <si>
    <t>WWS2007SDT</t>
  </si>
  <si>
    <t>WWS2007SDD</t>
  </si>
  <si>
    <t>WWS2007CAS</t>
  </si>
  <si>
    <t>WINEP / NEP ~ Groundwater schemes</t>
  </si>
  <si>
    <t>S3010SC</t>
  </si>
  <si>
    <t>S3010ST</t>
  </si>
  <si>
    <t>S3010STP</t>
  </si>
  <si>
    <t>S3010SDT</t>
  </si>
  <si>
    <t>S3010SDD</t>
  </si>
  <si>
    <t>S3010CAS</t>
  </si>
  <si>
    <t>S3011SC</t>
  </si>
  <si>
    <t>S3011ST</t>
  </si>
  <si>
    <t>S3011STP</t>
  </si>
  <si>
    <t>S3011SDT</t>
  </si>
  <si>
    <t>S3011SDD</t>
  </si>
  <si>
    <t>S3011CAS</t>
  </si>
  <si>
    <t>WINEP / NEP ~ Nutrients (N removal)</t>
  </si>
  <si>
    <t>S3012SC</t>
  </si>
  <si>
    <t>S3012ST</t>
  </si>
  <si>
    <t>S3012STP</t>
  </si>
  <si>
    <t>S3012SDT</t>
  </si>
  <si>
    <t>S3012SDD</t>
  </si>
  <si>
    <t>S3012CAS</t>
  </si>
  <si>
    <t>WINEP / NEP ~ Nutrients (P removal at activated sludge STWs)</t>
  </si>
  <si>
    <t>S3013SC</t>
  </si>
  <si>
    <t>S3013ST</t>
  </si>
  <si>
    <t>S3013STP</t>
  </si>
  <si>
    <t>S3013SDT</t>
  </si>
  <si>
    <t>S3013SDD</t>
  </si>
  <si>
    <t>S3013CAS</t>
  </si>
  <si>
    <t>WINEP / NEP ~ Nutrients (P removal at filter bed STWs)</t>
  </si>
  <si>
    <t>S3014SC</t>
  </si>
  <si>
    <t>S3014ST</t>
  </si>
  <si>
    <t>S3014STP</t>
  </si>
  <si>
    <t>S3014SDT</t>
  </si>
  <si>
    <t>S3014SDD</t>
  </si>
  <si>
    <t>S3014CAS</t>
  </si>
  <si>
    <t>WINEP / NEP ~ Reduction of sanitary parameters</t>
  </si>
  <si>
    <t>S3015SC</t>
  </si>
  <si>
    <t>S3015ST</t>
  </si>
  <si>
    <t>S3015STP</t>
  </si>
  <si>
    <t>S3015SDT</t>
  </si>
  <si>
    <t>S3015SDD</t>
  </si>
  <si>
    <t>S3015CAS</t>
  </si>
  <si>
    <t>WINEP / NEP ~ UV disinfection (or similar)</t>
  </si>
  <si>
    <t>S3016SC</t>
  </si>
  <si>
    <t>S3016ST</t>
  </si>
  <si>
    <t>S3016STP</t>
  </si>
  <si>
    <t>S3016SDT</t>
  </si>
  <si>
    <t>S3016SDD</t>
  </si>
  <si>
    <t>S3016CAS</t>
  </si>
  <si>
    <t>NEP ~ Discharge relocation</t>
  </si>
  <si>
    <t>S3017SC</t>
  </si>
  <si>
    <t>S3017ST</t>
  </si>
  <si>
    <t>S3017STP</t>
  </si>
  <si>
    <t>S3017SDT</t>
  </si>
  <si>
    <t>S3017SDD</t>
  </si>
  <si>
    <t>S3017CAS</t>
  </si>
  <si>
    <t>NEP ~ Flow 1 schemes</t>
  </si>
  <si>
    <t>S3018SC</t>
  </si>
  <si>
    <t>S3018ST</t>
  </si>
  <si>
    <t>S3018STP</t>
  </si>
  <si>
    <t>S3018SDT</t>
  </si>
  <si>
    <t>S3018SDD</t>
  </si>
  <si>
    <t>S3018CAS</t>
  </si>
  <si>
    <t>Odour</t>
  </si>
  <si>
    <t>S3019SC</t>
  </si>
  <si>
    <t>S3019ST</t>
  </si>
  <si>
    <t>S3019STP</t>
  </si>
  <si>
    <t>S3019SDT</t>
  </si>
  <si>
    <t>S3019SDD</t>
  </si>
  <si>
    <t>S3019CAS</t>
  </si>
  <si>
    <t>New development and growth</t>
  </si>
  <si>
    <t>S3020SC</t>
  </si>
  <si>
    <t>S3020ST</t>
  </si>
  <si>
    <t>S3020STP</t>
  </si>
  <si>
    <t>S3020SDT</t>
  </si>
  <si>
    <t>S3020SDD</t>
  </si>
  <si>
    <t>S3020CAS</t>
  </si>
  <si>
    <t>Growth at sewage treatment works (excluding sludge treatment)</t>
  </si>
  <si>
    <t>S3021SC</t>
  </si>
  <si>
    <t>S3021ST</t>
  </si>
  <si>
    <t>S3021STP</t>
  </si>
  <si>
    <t>S3021SDT</t>
  </si>
  <si>
    <t>S3021SDD</t>
  </si>
  <si>
    <t>S3021CAS</t>
  </si>
  <si>
    <t>S3022SC</t>
  </si>
  <si>
    <t>S3022ST</t>
  </si>
  <si>
    <t>S3022STP</t>
  </si>
  <si>
    <t>S3022SDT</t>
  </si>
  <si>
    <t>S3022SDD</t>
  </si>
  <si>
    <t>S3022CAS</t>
  </si>
  <si>
    <t>BC31785SC</t>
  </si>
  <si>
    <t>BC31785ST</t>
  </si>
  <si>
    <t>BC31785STP</t>
  </si>
  <si>
    <t>BC31785SDT</t>
  </si>
  <si>
    <t>BC31785SDD</t>
  </si>
  <si>
    <t>BC31785CAS</t>
  </si>
  <si>
    <t>WWS2008SC</t>
  </si>
  <si>
    <t>WWS2008ST</t>
  </si>
  <si>
    <t>WWS2008STP</t>
  </si>
  <si>
    <t>WWS2008SDT</t>
  </si>
  <si>
    <t>WWS2008SDD</t>
  </si>
  <si>
    <t>WWS2008CAS</t>
  </si>
  <si>
    <t>Reduce flooding risk for properties</t>
  </si>
  <si>
    <t>S3023SC</t>
  </si>
  <si>
    <t>S3023ST</t>
  </si>
  <si>
    <t>S3023STP</t>
  </si>
  <si>
    <t>S3023SDT</t>
  </si>
  <si>
    <t>S3023SDD</t>
  </si>
  <si>
    <t>S3023CAS</t>
  </si>
  <si>
    <t>Transferred private sewers and pumping stations</t>
  </si>
  <si>
    <t>S3024SC</t>
  </si>
  <si>
    <t>S3024ST</t>
  </si>
  <si>
    <t>S3024STP</t>
  </si>
  <si>
    <t>S3024SDT</t>
  </si>
  <si>
    <t>S3024SDD</t>
  </si>
  <si>
    <t>S3024CAS</t>
  </si>
  <si>
    <t>S3A00001</t>
  </si>
  <si>
    <t>S3A00001SC</t>
  </si>
  <si>
    <t>S3A00001ST</t>
  </si>
  <si>
    <t>S3A00001STP</t>
  </si>
  <si>
    <t>S3A00001SDT</t>
  </si>
  <si>
    <t>S3A00001SDD</t>
  </si>
  <si>
    <t>S3A00001CAS</t>
  </si>
  <si>
    <t>S3A00002</t>
  </si>
  <si>
    <t>S3A00002SC</t>
  </si>
  <si>
    <t>S3A00002ST</t>
  </si>
  <si>
    <t>S3A00002STP</t>
  </si>
  <si>
    <t>S3A00002SDT</t>
  </si>
  <si>
    <t>S3A00002SDD</t>
  </si>
  <si>
    <t>S3A00002CAS</t>
  </si>
  <si>
    <t>Capital expenditure purpose ~ WASTEWATER additional line 3 [Other categories]</t>
  </si>
  <si>
    <t>S3A00003</t>
  </si>
  <si>
    <t>S3A00003SC</t>
  </si>
  <si>
    <t>S3A00003ST</t>
  </si>
  <si>
    <t>S3A00003STP</t>
  </si>
  <si>
    <t>S3A00003SDT</t>
  </si>
  <si>
    <t>S3A00003SDD</t>
  </si>
  <si>
    <t>S3A00003CAS</t>
  </si>
  <si>
    <t>Capital expenditure purpose ~ WASTEWATER additional line 4 [Other categories]</t>
  </si>
  <si>
    <t>S3A00004</t>
  </si>
  <si>
    <t>S3A00004SC</t>
  </si>
  <si>
    <t>S3A00004ST</t>
  </si>
  <si>
    <t>S3A00004STP</t>
  </si>
  <si>
    <t>S3A00004SDT</t>
  </si>
  <si>
    <t>S3A00004SDD</t>
  </si>
  <si>
    <t>S3A00004CAS</t>
  </si>
  <si>
    <t>Capital expenditure purpose ~ WASTEWATER additional line 5 [Other categories]</t>
  </si>
  <si>
    <t>S3A00005</t>
  </si>
  <si>
    <t>S3A00005SC</t>
  </si>
  <si>
    <t>S3A00005ST</t>
  </si>
  <si>
    <t>S3A00005STP</t>
  </si>
  <si>
    <t>S3A00005SDT</t>
  </si>
  <si>
    <t>S3A00005SDD</t>
  </si>
  <si>
    <t>S3A00005CAS</t>
  </si>
  <si>
    <t>Capital expenditure purpose ~ WASTEWATER additional line 6 [Other categories]</t>
  </si>
  <si>
    <t>S3A00006</t>
  </si>
  <si>
    <t>S3A00006SC</t>
  </si>
  <si>
    <t>S3A00006ST</t>
  </si>
  <si>
    <t>S3A00006STP</t>
  </si>
  <si>
    <t>S3A00006SDT</t>
  </si>
  <si>
    <t>S3A00006SDD</t>
  </si>
  <si>
    <t>S3A00006CAS</t>
  </si>
  <si>
    <t>Capital expenditure purpose ~ WASTEWATER additional line 7 [Other categories]</t>
  </si>
  <si>
    <t>S3A00007</t>
  </si>
  <si>
    <t>S3A00007SC</t>
  </si>
  <si>
    <t>S3A00007ST</t>
  </si>
  <si>
    <t>S3A00007STP</t>
  </si>
  <si>
    <t>S3A00007SDT</t>
  </si>
  <si>
    <t>S3A00007SDD</t>
  </si>
  <si>
    <t>S3A00007CAS</t>
  </si>
  <si>
    <t>Capital expenditure purpose ~ WASTEWATER additional line 8 [Other categories]</t>
  </si>
  <si>
    <t>S3A00008</t>
  </si>
  <si>
    <t>S3A00008SC</t>
  </si>
  <si>
    <t>S3A00008ST</t>
  </si>
  <si>
    <t>S3A00008STP</t>
  </si>
  <si>
    <t>S3A00008SDT</t>
  </si>
  <si>
    <t>S3A00008SDD</t>
  </si>
  <si>
    <t>S3A00008CAS</t>
  </si>
  <si>
    <t>Capital expenditure purpose ~ WASTEWATER additional line 9 [Other categories]</t>
  </si>
  <si>
    <t>S3A00009</t>
  </si>
  <si>
    <t>S3A00009SC</t>
  </si>
  <si>
    <t>S3A00009ST</t>
  </si>
  <si>
    <t>S3A00009STP</t>
  </si>
  <si>
    <t>S3A00009SDT</t>
  </si>
  <si>
    <t>S3A00009SDD</t>
  </si>
  <si>
    <t>S3A00009CAS</t>
  </si>
  <si>
    <t>Capital expenditure purpose ~ WASTEWATER additional line 10 [Other categories]</t>
  </si>
  <si>
    <t>S3A00010</t>
  </si>
  <si>
    <t>S3A00010SC</t>
  </si>
  <si>
    <t>S3A00010ST</t>
  </si>
  <si>
    <t>S3A00010STP</t>
  </si>
  <si>
    <t>S3A00010SDT</t>
  </si>
  <si>
    <t>S3A00010SDD</t>
  </si>
  <si>
    <t>S3A00010CAS</t>
  </si>
  <si>
    <t>Capital expenditure purpose ~ WASTEWATER additional line 11 [Other categories]</t>
  </si>
  <si>
    <t>S3A00011</t>
  </si>
  <si>
    <t>S3A00011SC</t>
  </si>
  <si>
    <t>S3A00011ST</t>
  </si>
  <si>
    <t>S3A00011STP</t>
  </si>
  <si>
    <t>S3A00011SDT</t>
  </si>
  <si>
    <t>S3A00011SDD</t>
  </si>
  <si>
    <t>S3A00011CAS</t>
  </si>
  <si>
    <t>Capital expenditure purpose ~ WASTEWATER additional line 12 [Other categories]</t>
  </si>
  <si>
    <t>S3A00012</t>
  </si>
  <si>
    <t>S3A00012SC</t>
  </si>
  <si>
    <t>S3A00012ST</t>
  </si>
  <si>
    <t>S3A00012STP</t>
  </si>
  <si>
    <t>S3A00012SDT</t>
  </si>
  <si>
    <t>S3A00012SDD</t>
  </si>
  <si>
    <t>S3A00012CAS</t>
  </si>
  <si>
    <t>Capital expenditure purpose ~ WASTEWATER additional line 13 [Other categories]</t>
  </si>
  <si>
    <t>S3A00013</t>
  </si>
  <si>
    <t>S3A00013SC</t>
  </si>
  <si>
    <t>S3A00013ST</t>
  </si>
  <si>
    <t>S3A00013STP</t>
  </si>
  <si>
    <t>S3A00013SDT</t>
  </si>
  <si>
    <t>S3A00013SDD</t>
  </si>
  <si>
    <t>S3A00013CAS</t>
  </si>
  <si>
    <t>Capital expenditure purpose ~ WASTEWATER additional line 14 [Other categories]</t>
  </si>
  <si>
    <t>S3A00014</t>
  </si>
  <si>
    <t>S3A00014SC</t>
  </si>
  <si>
    <t>S3A00014ST</t>
  </si>
  <si>
    <t>S3A00014STP</t>
  </si>
  <si>
    <t>S3A00014SDT</t>
  </si>
  <si>
    <t>S3A00014SDD</t>
  </si>
  <si>
    <t>S3A00014CAS</t>
  </si>
  <si>
    <t>Capital expenditure purpose ~ WASTEWATER additional line 15 [Other categories]</t>
  </si>
  <si>
    <t>S3A00015</t>
  </si>
  <si>
    <t>S3A00015SC</t>
  </si>
  <si>
    <t>S3A00015ST</t>
  </si>
  <si>
    <t>S3A00015STP</t>
  </si>
  <si>
    <t>S3A00015SDT</t>
  </si>
  <si>
    <t>S3A00015SDD</t>
  </si>
  <si>
    <t>S3A00015CAS</t>
  </si>
  <si>
    <t xml:space="preserve">Total wastewater enhancement capital expenditure </t>
  </si>
  <si>
    <t>Sum of lines 1 to 46.</t>
  </si>
  <si>
    <t>S3025ENHSC</t>
  </si>
  <si>
    <t>S3025ENHST</t>
  </si>
  <si>
    <t>S3025ENHSTP</t>
  </si>
  <si>
    <t>S3025ENHSDT</t>
  </si>
  <si>
    <t>S3025ENHSDD</t>
  </si>
  <si>
    <t>S3025ENHCAS</t>
  </si>
  <si>
    <t>Enhancement expenditure by purpose - operating</t>
  </si>
  <si>
    <t>WWS2009SC</t>
  </si>
  <si>
    <t>WWS2009ST</t>
  </si>
  <si>
    <t>WWS2009STP</t>
  </si>
  <si>
    <t>WWS2009SDT</t>
  </si>
  <si>
    <t>WWS2009SDD</t>
  </si>
  <si>
    <t>WWS2009CAS</t>
  </si>
  <si>
    <t>WWS2010SC</t>
  </si>
  <si>
    <t>WWS2010ST</t>
  </si>
  <si>
    <t>WWS2010STP</t>
  </si>
  <si>
    <t>WWS2010SDT</t>
  </si>
  <si>
    <t>WWS2010SDD</t>
  </si>
  <si>
    <t>WWS2010CAS</t>
  </si>
  <si>
    <t>WWS2011SC</t>
  </si>
  <si>
    <t>WWS2011ST</t>
  </si>
  <si>
    <t>WWS2011STP</t>
  </si>
  <si>
    <t>WWS2011SDT</t>
  </si>
  <si>
    <t>WWS2011SDD</t>
  </si>
  <si>
    <t>WWS2011CAS</t>
  </si>
  <si>
    <t>WWS2012SC</t>
  </si>
  <si>
    <t>WWS2012ST</t>
  </si>
  <si>
    <t>WWS2012STP</t>
  </si>
  <si>
    <t>WWS2012SDT</t>
  </si>
  <si>
    <t>WWS2012SDD</t>
  </si>
  <si>
    <t>WWS2012CAS</t>
  </si>
  <si>
    <t>WWS2013SC</t>
  </si>
  <si>
    <t>WWS2013ST</t>
  </si>
  <si>
    <t>WWS2013STP</t>
  </si>
  <si>
    <t>WWS2013SDT</t>
  </si>
  <si>
    <t>WWS2013SDD</t>
  </si>
  <si>
    <t>WWS2013CAS</t>
  </si>
  <si>
    <t>WWS2014SC</t>
  </si>
  <si>
    <t>WWS2014ST</t>
  </si>
  <si>
    <t>WWS2014STP</t>
  </si>
  <si>
    <t>WWS2014SDT</t>
  </si>
  <si>
    <t>WWS2014SDD</t>
  </si>
  <si>
    <t>WWS2014CAS</t>
  </si>
  <si>
    <t>WWS2015SC</t>
  </si>
  <si>
    <t>WWS2015ST</t>
  </si>
  <si>
    <t>WWS2015STP</t>
  </si>
  <si>
    <t>WWS2015SDT</t>
  </si>
  <si>
    <t>WWS2015SDD</t>
  </si>
  <si>
    <t>WWS2015CAS</t>
  </si>
  <si>
    <t>WWS2016SC</t>
  </si>
  <si>
    <t>WWS2016ST</t>
  </si>
  <si>
    <t>WWS2016STP</t>
  </si>
  <si>
    <t>WWS2016SDT</t>
  </si>
  <si>
    <t>WWS2016SDD</t>
  </si>
  <si>
    <t>WWS2016CAS</t>
  </si>
  <si>
    <t>WWS2017SC</t>
  </si>
  <si>
    <t>WWS2017ST</t>
  </si>
  <si>
    <t>WWS2017STP</t>
  </si>
  <si>
    <t>WWS2017SDT</t>
  </si>
  <si>
    <t>WWS2017SDD</t>
  </si>
  <si>
    <t>WWS2017CAS</t>
  </si>
  <si>
    <t>WWS2018SC</t>
  </si>
  <si>
    <t>WWS2018ST</t>
  </si>
  <si>
    <t>WWS2018STP</t>
  </si>
  <si>
    <t>WWS2018SDT</t>
  </si>
  <si>
    <t>WWS2018SDD</t>
  </si>
  <si>
    <t>WWS2018CAS</t>
  </si>
  <si>
    <t>WWS2019SC</t>
  </si>
  <si>
    <t>WWS2019ST</t>
  </si>
  <si>
    <t>WWS2019STP</t>
  </si>
  <si>
    <t>WWS2019SDT</t>
  </si>
  <si>
    <t>WWS2019SDD</t>
  </si>
  <si>
    <t>WWS2019CAS</t>
  </si>
  <si>
    <t>WWS2020SC</t>
  </si>
  <si>
    <t>WWS2020ST</t>
  </si>
  <si>
    <t>WWS2020STP</t>
  </si>
  <si>
    <t>WWS2020SDT</t>
  </si>
  <si>
    <t>WWS2020SDD</t>
  </si>
  <si>
    <t>WWS2020CAS</t>
  </si>
  <si>
    <t>WWS2021SC</t>
  </si>
  <si>
    <t>WWS2021ST</t>
  </si>
  <si>
    <t>WWS2021STP</t>
  </si>
  <si>
    <t>WWS2021SDT</t>
  </si>
  <si>
    <t>WWS2021SDD</t>
  </si>
  <si>
    <t>WWS2021CAS</t>
  </si>
  <si>
    <t>WWS2022SC</t>
  </si>
  <si>
    <t>WWS2022ST</t>
  </si>
  <si>
    <t>WWS2022STP</t>
  </si>
  <si>
    <t>WWS2022SDT</t>
  </si>
  <si>
    <t>WWS2022SDD</t>
  </si>
  <si>
    <t>WWS2022CAS</t>
  </si>
  <si>
    <t>WWS2023SC</t>
  </si>
  <si>
    <t>WWS2023ST</t>
  </si>
  <si>
    <t>WWS2023STP</t>
  </si>
  <si>
    <t>WWS2023SDT</t>
  </si>
  <si>
    <t>WWS2023SDD</t>
  </si>
  <si>
    <t>WWS2023CAS</t>
  </si>
  <si>
    <t>WWS2024SC</t>
  </si>
  <si>
    <t>WWS2024ST</t>
  </si>
  <si>
    <t>WWS2024STP</t>
  </si>
  <si>
    <t>WWS2024SDT</t>
  </si>
  <si>
    <t>WWS2024SDD</t>
  </si>
  <si>
    <t>WWS2024CAS</t>
  </si>
  <si>
    <t>WWS2025SC</t>
  </si>
  <si>
    <t>WWS2025ST</t>
  </si>
  <si>
    <t>WWS2025STP</t>
  </si>
  <si>
    <t>WWS2025SDT</t>
  </si>
  <si>
    <t>WWS2025SDD</t>
  </si>
  <si>
    <t>WWS2025CAS</t>
  </si>
  <si>
    <t>WWS2026SC</t>
  </si>
  <si>
    <t>WWS2026ST</t>
  </si>
  <si>
    <t>WWS2026STP</t>
  </si>
  <si>
    <t>WWS2026SDT</t>
  </si>
  <si>
    <t>WWS2026SDD</t>
  </si>
  <si>
    <t>WWS2026CAS</t>
  </si>
  <si>
    <t>WWS2027SC</t>
  </si>
  <si>
    <t>WWS2027ST</t>
  </si>
  <si>
    <t>WWS2027STP</t>
  </si>
  <si>
    <t>WWS2027SDT</t>
  </si>
  <si>
    <t>WWS2027SDD</t>
  </si>
  <si>
    <t>WWS2027CAS</t>
  </si>
  <si>
    <t>WWS2028SC</t>
  </si>
  <si>
    <t>WWS2028ST</t>
  </si>
  <si>
    <t>WWS2028STP</t>
  </si>
  <si>
    <t>WWS2028SDT</t>
  </si>
  <si>
    <t>WWS2028SDD</t>
  </si>
  <si>
    <t>WWS2028CAS</t>
  </si>
  <si>
    <t>WWS2029SC</t>
  </si>
  <si>
    <t>WWS2029ST</t>
  </si>
  <si>
    <t>WWS2029STP</t>
  </si>
  <si>
    <t>WWS2029SDT</t>
  </si>
  <si>
    <t>WWS2029SDD</t>
  </si>
  <si>
    <t>WWS2029CAS</t>
  </si>
  <si>
    <t>WWS2030SC</t>
  </si>
  <si>
    <t>WWS2030ST</t>
  </si>
  <si>
    <t>WWS2030STP</t>
  </si>
  <si>
    <t>WWS2030SDT</t>
  </si>
  <si>
    <t>WWS2030SDD</t>
  </si>
  <si>
    <t>WWS2030CAS</t>
  </si>
  <si>
    <t>WWS2031SC</t>
  </si>
  <si>
    <t>WWS2031ST</t>
  </si>
  <si>
    <t>WWS2031STP</t>
  </si>
  <si>
    <t>WWS2031SDT</t>
  </si>
  <si>
    <t>WWS2031SDD</t>
  </si>
  <si>
    <t>WWS2031CAS</t>
  </si>
  <si>
    <t>WWS2032SC</t>
  </si>
  <si>
    <t>WWS2032ST</t>
  </si>
  <si>
    <t>WWS2032STP</t>
  </si>
  <si>
    <t>WWS2032SDT</t>
  </si>
  <si>
    <t>WWS2032SDD</t>
  </si>
  <si>
    <t>WWS2032CAS</t>
  </si>
  <si>
    <t>WWS2033SC</t>
  </si>
  <si>
    <t>WWS2033ST</t>
  </si>
  <si>
    <t>WWS2033STP</t>
  </si>
  <si>
    <t>WWS2033SDT</t>
  </si>
  <si>
    <t>WWS2033SDD</t>
  </si>
  <si>
    <t>WWS2033CAS</t>
  </si>
  <si>
    <t>WWS2034SC</t>
  </si>
  <si>
    <t>WWS2034ST</t>
  </si>
  <si>
    <t>WWS2034STP</t>
  </si>
  <si>
    <t>WWS2034SDT</t>
  </si>
  <si>
    <t>WWS2034SDD</t>
  </si>
  <si>
    <t>WWS2034CAS</t>
  </si>
  <si>
    <t>WWS2035SC</t>
  </si>
  <si>
    <t>WWS2035ST</t>
  </si>
  <si>
    <t>WWS2035STP</t>
  </si>
  <si>
    <t>WWS2035SDT</t>
  </si>
  <si>
    <t>WWS2035SDD</t>
  </si>
  <si>
    <t>WWS2035CAS</t>
  </si>
  <si>
    <t>WWS2036SC</t>
  </si>
  <si>
    <t>WWS2036ST</t>
  </si>
  <si>
    <t>WWS2036STP</t>
  </si>
  <si>
    <t>WWS2036SDT</t>
  </si>
  <si>
    <t>WWS2036SDD</t>
  </si>
  <si>
    <t>WWS2036CAS</t>
  </si>
  <si>
    <t>WWS2037SC</t>
  </si>
  <si>
    <t>WWS2037ST</t>
  </si>
  <si>
    <t>WWS2037STP</t>
  </si>
  <si>
    <t>WWS2037SDT</t>
  </si>
  <si>
    <t>WWS2037SDD</t>
  </si>
  <si>
    <t>WWS2037CAS</t>
  </si>
  <si>
    <t>WWS2038SC</t>
  </si>
  <si>
    <t>WWS2038ST</t>
  </si>
  <si>
    <t>WWS2038STP</t>
  </si>
  <si>
    <t>WWS2038SDT</t>
  </si>
  <si>
    <t>WWS2038SDD</t>
  </si>
  <si>
    <t>WWS2038CAS</t>
  </si>
  <si>
    <t>WWS2055SC</t>
  </si>
  <si>
    <t>WWS2055ST</t>
  </si>
  <si>
    <t>WWS2055STP</t>
  </si>
  <si>
    <t>WWS2055SDT</t>
  </si>
  <si>
    <t>WWS2055SDD</t>
  </si>
  <si>
    <t>WWS2055CAS</t>
  </si>
  <si>
    <t>WWS2039</t>
  </si>
  <si>
    <t>WWS2039SC</t>
  </si>
  <si>
    <t>WWS2039ST</t>
  </si>
  <si>
    <t>WWS2039STP</t>
  </si>
  <si>
    <t>WWS2039SDT</t>
  </si>
  <si>
    <t>WWS2039SDD</t>
  </si>
  <si>
    <t>WWS2039CAS</t>
  </si>
  <si>
    <t>WWS2040</t>
  </si>
  <si>
    <t>WWS2040SC</t>
  </si>
  <si>
    <t>WWS2040ST</t>
  </si>
  <si>
    <t>WWS2040STP</t>
  </si>
  <si>
    <t>WWS2040SDT</t>
  </si>
  <si>
    <t>WWS2040SDD</t>
  </si>
  <si>
    <t>WWS2040CAS</t>
  </si>
  <si>
    <t>Operating expenditure purpose ~ WASTEWATER additional line 3 [Other categories]</t>
  </si>
  <si>
    <t>WWS2041</t>
  </si>
  <si>
    <t>WWS2041SC</t>
  </si>
  <si>
    <t>WWS2041ST</t>
  </si>
  <si>
    <t>WWS2041STP</t>
  </si>
  <si>
    <t>WWS2041SDT</t>
  </si>
  <si>
    <t>WWS2041SDD</t>
  </si>
  <si>
    <t>WWS2041CAS</t>
  </si>
  <si>
    <t>Operating expenditure purpose ~ WASTEWATER additional line 4 [Other categories]</t>
  </si>
  <si>
    <t>WWS2042</t>
  </si>
  <si>
    <t>WWS2042SC</t>
  </si>
  <si>
    <t>WWS2042ST</t>
  </si>
  <si>
    <t>WWS2042STP</t>
  </si>
  <si>
    <t>WWS2042SDT</t>
  </si>
  <si>
    <t>WWS2042SDD</t>
  </si>
  <si>
    <t>WWS2042CAS</t>
  </si>
  <si>
    <t>Operating expenditure purpose ~ WASTEWATER additional line 5 [Other categories]</t>
  </si>
  <si>
    <t>WWS2043</t>
  </si>
  <si>
    <t>WWS2043SC</t>
  </si>
  <si>
    <t>WWS2043ST</t>
  </si>
  <si>
    <t>WWS2043STP</t>
  </si>
  <si>
    <t>WWS2043SDT</t>
  </si>
  <si>
    <t>WWS2043SDD</t>
  </si>
  <si>
    <t>WWS2043CAS</t>
  </si>
  <si>
    <t>Operating expenditure purpose ~ WASTEWATER additional line 6 [Other categories]</t>
  </si>
  <si>
    <t>WWS2044</t>
  </si>
  <si>
    <t>WWS2044SC</t>
  </si>
  <si>
    <t>WWS2044ST</t>
  </si>
  <si>
    <t>WWS2044STP</t>
  </si>
  <si>
    <t>WWS2044SDT</t>
  </si>
  <si>
    <t>WWS2044SDD</t>
  </si>
  <si>
    <t>WWS2044CAS</t>
  </si>
  <si>
    <t>Operating expenditure purpose ~ WASTEWATER additional line 7 [Other categories]</t>
  </si>
  <si>
    <t>WWS2045</t>
  </si>
  <si>
    <t>WWS2045SC</t>
  </si>
  <si>
    <t>WWS2045ST</t>
  </si>
  <si>
    <t>WWS2045STP</t>
  </si>
  <si>
    <t>WWS2045SDT</t>
  </si>
  <si>
    <t>WWS2045SDD</t>
  </si>
  <si>
    <t>WWS2045CAS</t>
  </si>
  <si>
    <t>Operating expenditure purpose ~ WASTEWATER additional line 8 [Other categories]</t>
  </si>
  <si>
    <t>WWS2046</t>
  </si>
  <si>
    <t>WWS2046SC</t>
  </si>
  <si>
    <t>WWS2046ST</t>
  </si>
  <si>
    <t>WWS2046STP</t>
  </si>
  <si>
    <t>WWS2046SDT</t>
  </si>
  <si>
    <t>WWS2046SDD</t>
  </si>
  <si>
    <t>WWS2046CAS</t>
  </si>
  <si>
    <t>Operating expenditure purpose ~ WASTEWATER additional line 9 [Other categories]</t>
  </si>
  <si>
    <t>WWS2047</t>
  </si>
  <si>
    <t>WWS2047SC</t>
  </si>
  <si>
    <t>WWS2047ST</t>
  </si>
  <si>
    <t>WWS2047STP</t>
  </si>
  <si>
    <t>WWS2047SDT</t>
  </si>
  <si>
    <t>WWS2047SDD</t>
  </si>
  <si>
    <t>WWS2047CAS</t>
  </si>
  <si>
    <t>Operating expenditure purpose ~ WASTEWATER additional line 10 [Other categories]</t>
  </si>
  <si>
    <t>WWS2048</t>
  </si>
  <si>
    <t>WWS2048SC</t>
  </si>
  <si>
    <t>WWS2048ST</t>
  </si>
  <si>
    <t>WWS2048STP</t>
  </si>
  <si>
    <t>WWS2048SDT</t>
  </si>
  <si>
    <t>WWS2048SDD</t>
  </si>
  <si>
    <t>WWS2048CAS</t>
  </si>
  <si>
    <t>Operating expenditure purpose ~ WASTEWATER additional line 11 [Other categories]</t>
  </si>
  <si>
    <t>WWS2049</t>
  </si>
  <si>
    <t>WWS2049SC</t>
  </si>
  <si>
    <t>WWS2049ST</t>
  </si>
  <si>
    <t>WWS2049STP</t>
  </si>
  <si>
    <t>WWS2049SDT</t>
  </si>
  <si>
    <t>WWS2049SDD</t>
  </si>
  <si>
    <t>WWS2049CAS</t>
  </si>
  <si>
    <t>Operating expenditure purpose ~ WASTEWATER additional line 12 [Other categories]</t>
  </si>
  <si>
    <t>WWS2050</t>
  </si>
  <si>
    <t>WWS2050SC</t>
  </si>
  <si>
    <t>WWS2050ST</t>
  </si>
  <si>
    <t>WWS2050STP</t>
  </si>
  <si>
    <t>WWS2050SDT</t>
  </si>
  <si>
    <t>WWS2050SDD</t>
  </si>
  <si>
    <t>WWS2050CAS</t>
  </si>
  <si>
    <t>Operating expenditure purpose ~ WASTEWATER additional line 13 [Other categories]</t>
  </si>
  <si>
    <t>WWS2051</t>
  </si>
  <si>
    <t>WWS2051SC</t>
  </si>
  <si>
    <t>WWS2051ST</t>
  </si>
  <si>
    <t>WWS2051STP</t>
  </si>
  <si>
    <t>WWS2051SDT</t>
  </si>
  <si>
    <t>WWS2051SDD</t>
  </si>
  <si>
    <t>WWS2051CAS</t>
  </si>
  <si>
    <t>Operating expenditure purpose ~ WASTEWATER additional line 14 [Other categories]</t>
  </si>
  <si>
    <t>WWS2052</t>
  </si>
  <si>
    <t>WWS2052SC</t>
  </si>
  <si>
    <t>WWS2052ST</t>
  </si>
  <si>
    <t>WWS2052STP</t>
  </si>
  <si>
    <t>WWS2052SDT</t>
  </si>
  <si>
    <t>WWS2052SDD</t>
  </si>
  <si>
    <t>WWS2052CAS</t>
  </si>
  <si>
    <t>Operating expenditure purpose ~ WASTEWATER additional line 15 [Other categories]</t>
  </si>
  <si>
    <t>WWS2053</t>
  </si>
  <si>
    <t>WWS2053SC</t>
  </si>
  <si>
    <t>WWS2053ST</t>
  </si>
  <si>
    <t>WWS2053STP</t>
  </si>
  <si>
    <t>WWS2053SDT</t>
  </si>
  <si>
    <t>WWS2053SDD</t>
  </si>
  <si>
    <t>WWS2053CAS</t>
  </si>
  <si>
    <t xml:space="preserve">Total wastewater enhancement operating expenditure </t>
  </si>
  <si>
    <t>Sum of lines 48 to 93.</t>
  </si>
  <si>
    <t>WWS2054SC</t>
  </si>
  <si>
    <t>WWS2054ST</t>
  </si>
  <si>
    <t>WWS2054STP</t>
  </si>
  <si>
    <t>WWS2054SDT</t>
  </si>
  <si>
    <t>WWS2054SDD</t>
  </si>
  <si>
    <t>WWS2054CAS</t>
  </si>
  <si>
    <t>WWS2 guidance and line definitions</t>
  </si>
  <si>
    <r>
      <t xml:space="preserve">This table identifies enhancement expenditure and reflects </t>
    </r>
    <r>
      <rPr>
        <sz val="10"/>
        <color rgb="FF0078C9"/>
        <rFont val="Franklin Gothic Demi"/>
        <family val="2"/>
      </rPr>
      <t>table 9 of the 2017 Cost Assessment submission</t>
    </r>
    <r>
      <rPr>
        <sz val="10"/>
        <rFont val="Arial"/>
        <family val="2"/>
      </rPr>
      <t xml:space="preserve">. One difference from table 9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meeting the requirements of any further drivers should be included in the (different) relevant line. </t>
    </r>
    <r>
      <rPr>
        <b/>
        <sz val="10"/>
        <rFont val="Arial"/>
        <family val="2"/>
      </rPr>
      <t xml:space="preserve">The expenditure in this table must exclude that associated with a dummy price control (Thames Tideway) which should be entered separately in table </t>
    </r>
    <r>
      <rPr>
        <sz val="10"/>
        <color rgb="FF0078C9"/>
        <rFont val="Franklin Gothic Demi"/>
        <family val="2"/>
      </rPr>
      <t>Dmmy2</t>
    </r>
    <r>
      <rPr>
        <b/>
        <sz val="10"/>
        <rFont val="Arial"/>
        <family val="2"/>
      </rPr>
      <t xml:space="preserve">.
</t>
    </r>
    <r>
      <rPr>
        <sz val="10"/>
        <rFont val="Arial"/>
        <family val="2"/>
      </rPr>
      <t xml:space="preserve">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t>
    </r>
    <r>
      <rPr>
        <sz val="10"/>
        <color rgb="FF0078C9"/>
        <rFont val="Arial"/>
        <family val="2"/>
      </rPr>
      <t>table WWS10</t>
    </r>
    <r>
      <rPr>
        <sz val="10"/>
        <rFont val="Arial"/>
        <family val="2"/>
      </rPr>
      <t>.</t>
    </r>
  </si>
  <si>
    <t>Capital / operating expenditure for new and additional sewage treatment and sewerage assets for first time sewerage schemes to meet the duty under s101A of the Water Industry Act 1991.</t>
  </si>
  <si>
    <t>Capital / operating expenditure on sludge treatment and disposal assets and associated biogas treatment for meeting new environmental obligations listed in the WINEP / NEP. This is for both infrastructure and non-infrastructure assets.</t>
  </si>
  <si>
    <t>Capital / operating expenditure on sludge treatment and disposal assets and associated biogas treatment for providing new capacity for growth. This is for both infrastructure and non-infrastructure assets.</t>
  </si>
  <si>
    <t>Capital / operating expenditure on the primary cost driver at quality enhancement schemes listed in the NEP (or WINEP) for AMP5, AMP6 or AMP7 where the objective of the primary driver is to meet the requirements of conservation drivers (the Habitats and Birds Directives, the CRoW Act, the NERC Act, the Marine and Coastal Access Act, invasive non-native species and the UK Biodiversity Action Plan) over and above that on schemes and investigations for which expenditure is required to be reported elsewhere in this table (principally WWS2 lines 16 to 20).</t>
  </si>
  <si>
    <t>Capital / operating expenditure on quality enhancement schemes listed in the NEP (or WINEP) either to improve outfalls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</si>
  <si>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on quality enhancement schemes listed in the NEP (or WINEP) for AMP5, AMP6 or AMP7 to provide event and duration monitoring of intermittent discharges.  For AMP5 this is the Capital / operating expenditure to deliver the outputs included in the sewerage service quality enhancement schedule (Annex 4 – S) driven by the revised EU Bathing Water or Shellfish Waters Directives (driver codes rB5 and S8 respectively). For AMP6 these are the outputs required by the Environment Agency (or Natural Resources Wales) under driver codes rB5, S8, EDM1, EDM2 and EDMW. For AMP7 these are the outputs required by the Environment Agency (or Natural Resources Wales) under driver codes U_MON1, U_MON2, U_MON3, U_EDMW, SW_MON and BW_MON.</t>
  </si>
  <si>
    <t>Capital / operating expenditure on quality enhancement schemes listed in the WINEP / NEP to provide flow monitoring at sewage treatment works (AMP6 driver code: Flow3, AMP7 driver codes: U_MON4, U_MON5).</t>
  </si>
  <si>
    <t>Capital / operating expenditure on quality enhancement schemes listed in the NEP for AMP6 to provide monitoring of pass forward flows at CSOs (driver code Flow4).</t>
  </si>
  <si>
    <t>Capital / operating expenditure on quality enhancement schemes listed in the WINEP / NEP to increase the flow the full treatment to 3PG+I+3E. Relevant Environment Agency driver code for AMP7 schemes is U_IMP5.</t>
  </si>
  <si>
    <t>Capital / operating expenditure on quality enhancement schemes listed in the WINEP / NEP to increase the storm tank capacity to 68 l/hd or to 2 hours retention at max flow into the tanks.</t>
  </si>
  <si>
    <t>Capital / operating expenditure on the primary cost driver of quality enhancement schemes listed in the NEP (or WINEP) for AMP5, AMP6 or AMP7 where the objective of the primary cost driver is to meet new or tightened spill frequency objectives at network assets, eg CSOs (whether or not there is an explicit spill frequency requirement) by the provision of new or additional storage volume.</t>
  </si>
  <si>
    <t>Capital / operating expenditure on improvements listed in the NEP (or WINEP) as part of the national 'Pathway to good measures for chemicals' programme or to prevent deterioration in chemical status or to achieve standstill limits for chemicals. (Relevant Environment Agency driver codes for AMP7: WFD_IMP_CHEM, WFD_NDLS, some WFD_ND and potentially L_IMP and LWFD_IMP).</t>
  </si>
  <si>
    <t>Capital / operating expenditure on monitoring, investigations, feasibility studies and improvements listed in the NEP (or WINEP) as part of the national Chemicals Investigation Programme (driver codes C1 - C3 in AMP5, C4 - C7 in AMP6 and WFD_INV_CHEM1-9 and WFD_MON_CHEM in AMP7).</t>
  </si>
  <si>
    <t>Capital / operating expenditure on monitoring, investigations, feasibility studies and improvements listed in the NEP as part of the national AMP6 Phosphorus removal technology investigations programme (driver codes P1 - Px).</t>
  </si>
  <si>
    <t>Capital / operating expenditure on the primary cost driver of quality enhancement schemes listed in the NEP (or WINEP) for AMP5, AMP6 or AMP7 where the objective of the primary cost driver is to meet one or more requirements of the EU Groundwater Directive.  For AMP5 this is the capital / operating expenditure to deliver the outputs included in the sewerage service quality enhancement schedule (Annex 4 – S) associated with driver codes G1, G2 and G3. (Expenditure associated with driver code G4 should be included in table WWS2 line 16). For AMP6 it is the capital / operating expenditure associated with driver code G1. For AMP7 the relevant Environment Agency driver codes are WFDGW_ND_GWQ and WFDGW_IMP_GWQ.</t>
  </si>
  <si>
    <t>Capital / operating expenditure on investigations listed in the NEP (or WINEP) for AMP5, AMP6 or AMP7 over and above that on investigations for which expenditure is required to be reported elsewhere in this table (principally WWS2 lines 13 and 14).</t>
  </si>
  <si>
    <t>Capital / operating expenditure on the primary cost driver of quality enhancement schemes listed in the NEP (or WINEP) for AMP5, AMP6 or AMP7 where the objective of the primary cost driver is to meet new or tightened consent conditions for nitrogen.</t>
  </si>
  <si>
    <t>Capital / operating expenditure on the primary cost driver of quality enhancement schemes listed in the NEP (or WINEP) for AMP5, AMP6 or AMP7 where the objective of the primary cost driver is to meet new or tightened consent conditions for phosphorus at an activated sludge STW.</t>
  </si>
  <si>
    <t>Capital / operating expenditure on the primary cost driver of quality enhancement schemes listed in the NEP (or WINEP) for AMP5, AMP6 or AMP7 where the objective of the primary cost driver is to meet new or tightened consent conditions for phosphorus at a biological filter STW.</t>
  </si>
  <si>
    <t>Capital / operating expenditure on the primary cost driver of quality enhancement schemes listed in the NEP (or WINEP) for AMP5, AMP6 or AMP7 where the objective of the primary cost driver is to meet new or tightened consent conditions for one or more of the sanitary parameters unless the objective is associated with a specific cost driver code for which there is a dedicated line elsewhere in this table (eg WFD_ND_GWQ (line 15/62) or Flow1 (line 23/70)). In such cases costs should be excluded from this line and entered in the line for the relevant cost driver code.</t>
  </si>
  <si>
    <t>Capital / operating expenditure on the primary cost driver at quality enhancement schemes listed in the NEP (or WINEP) for AMP5, AMP6 or AMP7 where the objective of the primary cost driver is to meet new or tightened consent conditions for microbiological parameters to meet the requirements of the EU Shellfish Waters or revised Bathing Water Directives. Such schemes will typically involve UV disinfection but may involve alternative technologies eg membrane filtration.</t>
  </si>
  <si>
    <t>Capital / operating expenditure on the primary cost driver at quality enhancement schemes listed in the NEP for AMP5 or AMP6 where the objective of the primary cost driver is to meet the requirements of the Habitats Directive or the CRoW Act (2000) by relocating the discharge to controlled waters.</t>
  </si>
  <si>
    <t>Capital / operating expenditure on the primary cost driver of quality enhancement schemes listed in the NEP for AMP5 where the objective of the primary driver is to ensure no deterioration in the current classification of the receiving waters as a result of increased volumes of discharge (historic) - (driver code Flow1)</t>
  </si>
  <si>
    <t>Capital / operating expenditure on schemes where the primary objective is to effect a step change improvement in odour control above base standards.</t>
  </si>
  <si>
    <t>Capital / operating expenditure associated with the provision of new development and growth in sewerage services.  Includes Capital / operating expenditure associated with the provision of local network assets for sewerage services to provide for new customers with no net deterioration of existing levels of service (new development) and Capital / operating expenditure associated with changes in sewage collected from new and existing customers whilst maintaining existing levels of service (growth). This should exclude Capital / operating expenditure for the purpose of reducing the risk to properties and external areas of flooding from sewers that should be reported in line 30, unless an increase in risk is clearly the result of new development.</t>
  </si>
  <si>
    <r>
      <t xml:space="preserve">Capital / operating expenditure associated with meeting or offsetting changes in demand from new and existing customers at sewage treatment works but excluding sludge treatment centres. Expenditure at sludge treatment centres should be reported in table </t>
    </r>
    <r>
      <rPr>
        <sz val="10"/>
        <color rgb="FF0078C9"/>
        <rFont val="Arial"/>
        <family val="2"/>
      </rPr>
      <t>WWS2 line 3</t>
    </r>
    <r>
      <rPr>
        <sz val="10"/>
        <color rgb="FF000000"/>
        <rFont val="Arial"/>
        <family val="2"/>
      </rPr>
      <t>.</t>
    </r>
  </si>
  <si>
    <t>Capital / operating expenditure to improve resilience. This relates to expenditure to manage the risk of failing to give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ESL6).</t>
  </si>
  <si>
    <t>Capital / operating expenditure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</si>
  <si>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</si>
  <si>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r>
      <t xml:space="preserve">Capital / operating expenditure for the purpose of enhancing the public sewerage system to reduce the risk to properties and external areas of flooding from sewers. Exclude infrastructure renewals expenditure that should be reported in table </t>
    </r>
    <r>
      <rPr>
        <sz val="10"/>
        <color rgb="FF0078C9"/>
        <rFont val="Arial"/>
        <family val="2"/>
      </rPr>
      <t>WWS1 line 12</t>
    </r>
    <r>
      <rPr>
        <sz val="10"/>
        <color rgb="FF000000"/>
        <rFont val="Arial"/>
        <family val="2"/>
      </rPr>
      <t xml:space="preserve"> and expenditure associated with the provision of new sewers for new development and such other expenditure required in consequence of the new development that should be reported in table </t>
    </r>
    <r>
      <rPr>
        <sz val="10"/>
        <color theme="4" tint="-0.249977111117893"/>
        <rFont val="Arial"/>
        <family val="2"/>
      </rPr>
      <t>WWS2 line 25</t>
    </r>
    <r>
      <rPr>
        <sz val="10"/>
        <color rgb="FF000000"/>
        <rFont val="Arial"/>
        <family val="2"/>
      </rPr>
      <t>.</t>
    </r>
  </si>
  <si>
    <t>31 / 78</t>
  </si>
  <si>
    <t>Capital / operating expenditure on infrastructure and non-infrastructure assets falling within the scope of the transfer of private gravity sewers and lateral drains effected by schemes made by the Secretary of State / Welsh Ministers under the Water Industry (Schemes for Adoption of Private Sewers) Regulations 2011. Expenditure should be reported even if for accounting purposes companies may be treating it as maintenance (rather than enhancement).</t>
  </si>
  <si>
    <t>32 - 46 / 79 - 93</t>
  </si>
  <si>
    <r>
      <t xml:space="preserve">Total wastewater enhancement capital / operating expenditure. Calculated as the sum of table </t>
    </r>
    <r>
      <rPr>
        <sz val="10"/>
        <color rgb="FF0078C9"/>
        <rFont val="Arial"/>
        <family val="2"/>
      </rPr>
      <t>WWS2 lines 1 to 46</t>
    </r>
    <r>
      <rPr>
        <sz val="10"/>
        <color rgb="FF000000"/>
        <rFont val="Arial"/>
        <family val="2"/>
      </rPr>
      <t xml:space="preserve"> inclusive for capital expenditure and table </t>
    </r>
    <r>
      <rPr>
        <sz val="10"/>
        <color rgb="FF0078C9"/>
        <rFont val="Arial"/>
        <family val="2"/>
      </rPr>
      <t>WWS2 lines 48 to 93</t>
    </r>
    <r>
      <rPr>
        <sz val="10"/>
        <color rgb="FF000000"/>
        <rFont val="Arial"/>
        <family val="2"/>
      </rPr>
      <t xml:space="preserve"> for operating expenditure.</t>
    </r>
  </si>
  <si>
    <t>R1 - Residential retail</t>
  </si>
  <si>
    <t>United Utilities</t>
  </si>
  <si>
    <t>For the 12 months ended 31 March 2013</t>
  </si>
  <si>
    <t>For the 12 months ended 31 March 2014</t>
  </si>
  <si>
    <t>For the 12 months ended 31 March 2015</t>
  </si>
  <si>
    <t>For the 12 months ended 31 March 2016</t>
  </si>
  <si>
    <t>For the 12 months ended 31 March 2017</t>
  </si>
  <si>
    <t>Residential unmeasured</t>
  </si>
  <si>
    <t>Residential measured</t>
  </si>
  <si>
    <t>Water only</t>
  </si>
  <si>
    <t>Wastewater only</t>
  </si>
  <si>
    <t>Water and wastewater</t>
  </si>
  <si>
    <t>Total unmeasured</t>
  </si>
  <si>
    <t>Total measured</t>
  </si>
  <si>
    <t>Expenditure</t>
  </si>
  <si>
    <t>Customer services</t>
  </si>
  <si>
    <t>BM9030UWO</t>
  </si>
  <si>
    <t>BM9030USO</t>
  </si>
  <si>
    <t>BM9030UWS</t>
  </si>
  <si>
    <t>BM9030UTOT</t>
  </si>
  <si>
    <t>BM9030MWO</t>
  </si>
  <si>
    <t>BM9030MSO</t>
  </si>
  <si>
    <t>BM9030MWS</t>
  </si>
  <si>
    <t>BM9030MTOT</t>
  </si>
  <si>
    <t>BM9030</t>
  </si>
  <si>
    <t>Debt management</t>
  </si>
  <si>
    <t>BM9002UWO</t>
  </si>
  <si>
    <t>BM9002USO</t>
  </si>
  <si>
    <t>BM9002UWS</t>
  </si>
  <si>
    <t>BM9002UTOT</t>
  </si>
  <si>
    <t>BM9002MWO</t>
  </si>
  <si>
    <t>BM9002MSO</t>
  </si>
  <si>
    <t>BM9002MWS</t>
  </si>
  <si>
    <t>BM9002MTOT</t>
  </si>
  <si>
    <t>BM9002</t>
  </si>
  <si>
    <t>Doubtful debts</t>
  </si>
  <si>
    <t>BM9003UWO</t>
  </si>
  <si>
    <t>BM9003USO</t>
  </si>
  <si>
    <t>BM9003UWS</t>
  </si>
  <si>
    <t>BM9003UTOT</t>
  </si>
  <si>
    <t>BM9003MWO</t>
  </si>
  <si>
    <t>BM9003MSO</t>
  </si>
  <si>
    <t>BM9003MWS</t>
  </si>
  <si>
    <t>BM9003MTOT</t>
  </si>
  <si>
    <t>BM9003</t>
  </si>
  <si>
    <t>Meter reading</t>
  </si>
  <si>
    <t>EA to EM</t>
  </si>
  <si>
    <t>BM9007MWO</t>
  </si>
  <si>
    <t>BM9007MSO</t>
  </si>
  <si>
    <t>BM9007MWS</t>
  </si>
  <si>
    <t>BM9007MTOT</t>
  </si>
  <si>
    <t>BM9007</t>
  </si>
  <si>
    <t>R1003UWO</t>
  </si>
  <si>
    <t>R1003USO</t>
  </si>
  <si>
    <t>R1003UWS</t>
  </si>
  <si>
    <t>R1003UTOT</t>
  </si>
  <si>
    <t>R1003MWO</t>
  </si>
  <si>
    <t>R1003MSO</t>
  </si>
  <si>
    <t>R1003MWS</t>
  </si>
  <si>
    <t>R1003MTOT</t>
  </si>
  <si>
    <t>R1003</t>
  </si>
  <si>
    <t>R1004UWO</t>
  </si>
  <si>
    <t>R1004USO</t>
  </si>
  <si>
    <t>R1004UWS</t>
  </si>
  <si>
    <t>R1004UTOT</t>
  </si>
  <si>
    <t>R1004MWO</t>
  </si>
  <si>
    <t>R1004MSO</t>
  </si>
  <si>
    <t>R1004MWS</t>
  </si>
  <si>
    <t>R1004MTOT</t>
  </si>
  <si>
    <t>R1004</t>
  </si>
  <si>
    <t>Pension deficit repair costs</t>
  </si>
  <si>
    <t>R1001UWO</t>
  </si>
  <si>
    <t>R1001USO</t>
  </si>
  <si>
    <t>R1001UWS</t>
  </si>
  <si>
    <t>R1001UTOT</t>
  </si>
  <si>
    <t>R1001MWO</t>
  </si>
  <si>
    <t>R1001MSO</t>
  </si>
  <si>
    <t>R1001MWS</t>
  </si>
  <si>
    <t>R1001MTOT</t>
  </si>
  <si>
    <t>R1001</t>
  </si>
  <si>
    <t>Sum of lines 1 to 7.</t>
  </si>
  <si>
    <t>BM9021UWO</t>
  </si>
  <si>
    <t>BM9021USO</t>
  </si>
  <si>
    <t>BM9021UWS</t>
  </si>
  <si>
    <t>BM9021UTOT</t>
  </si>
  <si>
    <t>BM9021MWO</t>
  </si>
  <si>
    <t>BM9021MSO</t>
  </si>
  <si>
    <t>BM9021MWS</t>
  </si>
  <si>
    <t>BM9021MTOT</t>
  </si>
  <si>
    <t>BM9021</t>
  </si>
  <si>
    <t>Third party services operating expenditure</t>
  </si>
  <si>
    <t>BM9022UWO</t>
  </si>
  <si>
    <t>BM9022USO</t>
  </si>
  <si>
    <t>BM9022UWS</t>
  </si>
  <si>
    <t>BM9022UTOT</t>
  </si>
  <si>
    <t>BM9022MWO</t>
  </si>
  <si>
    <t>BM9022MSO</t>
  </si>
  <si>
    <t>BM9022MWS</t>
  </si>
  <si>
    <t>BM9022MTOT</t>
  </si>
  <si>
    <t>BM9022</t>
  </si>
  <si>
    <t>Total operating expenditure, including third party services</t>
  </si>
  <si>
    <t>Sum of lines 8 and 9.</t>
  </si>
  <si>
    <t>BM9023UWO</t>
  </si>
  <si>
    <t>BM9023USO</t>
  </si>
  <si>
    <t>BM9023UWS</t>
  </si>
  <si>
    <t>BM9023UTOT</t>
  </si>
  <si>
    <t>BM9023MWO</t>
  </si>
  <si>
    <t>BM9023MSO</t>
  </si>
  <si>
    <t>BM9023MWS</t>
  </si>
  <si>
    <t>BM9023MTOT</t>
  </si>
  <si>
    <t>BM9023</t>
  </si>
  <si>
    <t>Total depreciation on legacy assets existing at 31 March 2015</t>
  </si>
  <si>
    <t>BM4291EXUWO</t>
  </si>
  <si>
    <t>BM4291EXUSO</t>
  </si>
  <si>
    <t>BM4291EXUWS</t>
  </si>
  <si>
    <t>BM4291EXUTOT</t>
  </si>
  <si>
    <t>BM4291EXMWO</t>
  </si>
  <si>
    <t>BM4291EXMSO</t>
  </si>
  <si>
    <t>BM4291EXMWS</t>
  </si>
  <si>
    <t>BM4291EXMTOT</t>
  </si>
  <si>
    <t>BM4291EX</t>
  </si>
  <si>
    <t>Total depreciation on assets acquired between 1 April 2015 and 31 March 2020</t>
  </si>
  <si>
    <t>BM4291AQBUWO</t>
  </si>
  <si>
    <t>BM4291AQBUSO</t>
  </si>
  <si>
    <t>BM4291AQBUWS</t>
  </si>
  <si>
    <t>BM4291AQBUTOT</t>
  </si>
  <si>
    <t>BM4291AQBMWO</t>
  </si>
  <si>
    <t>BM4291AQBMSO</t>
  </si>
  <si>
    <t>BM4291AQBMWS</t>
  </si>
  <si>
    <t>BM4291AQBMTOT</t>
  </si>
  <si>
    <t>BM4291AQB</t>
  </si>
  <si>
    <t>Total depreciation on assets acquired after 1 April 2020</t>
  </si>
  <si>
    <t>BM4291AQUWO</t>
  </si>
  <si>
    <t>BM4291AQUSO</t>
  </si>
  <si>
    <t>BM4291AQUWS</t>
  </si>
  <si>
    <t>BM4291AQUTOT</t>
  </si>
  <si>
    <t>BM4291AQMWO</t>
  </si>
  <si>
    <t>BM4291AQMSO</t>
  </si>
  <si>
    <t>BM4291AQMWS</t>
  </si>
  <si>
    <t>BM4291AQMTOT</t>
  </si>
  <si>
    <t>BM4291AQ</t>
  </si>
  <si>
    <t xml:space="preserve">Total residential retail costs (opex plus depreciation, excluding third party services) </t>
  </si>
  <si>
    <t>Sum of lines 8, 11, 12 and 13.</t>
  </si>
  <si>
    <t>R1002UWO</t>
  </si>
  <si>
    <t>R1002USO</t>
  </si>
  <si>
    <t>R1002UWS</t>
  </si>
  <si>
    <t>R1002UTOT</t>
  </si>
  <si>
    <t>R1002MWO</t>
  </si>
  <si>
    <t>R1002MSO</t>
  </si>
  <si>
    <t>R1002MWS</t>
  </si>
  <si>
    <t>R1002MTOT</t>
  </si>
  <si>
    <t>R1002</t>
  </si>
  <si>
    <t>Capital expenditure on assets principally used by retail</t>
  </si>
  <si>
    <t>BM4017UWO</t>
  </si>
  <si>
    <t>BM4017USO</t>
  </si>
  <si>
    <t>BM4017UWS</t>
  </si>
  <si>
    <t>BM4017UTOT</t>
  </si>
  <si>
    <t>BM4017MWO</t>
  </si>
  <si>
    <t>BM4017MSO</t>
  </si>
  <si>
    <t>BM4017MWS</t>
  </si>
  <si>
    <t>BM4017MTOT</t>
  </si>
  <si>
    <t>BM4017</t>
  </si>
  <si>
    <t>Customer numbers</t>
  </si>
  <si>
    <t>Household connected</t>
  </si>
  <si>
    <t>000s</t>
  </si>
  <si>
    <t>R3017</t>
  </si>
  <si>
    <t>R3019</t>
  </si>
  <si>
    <t>R3021</t>
  </si>
  <si>
    <t>R1005UTOT</t>
  </si>
  <si>
    <t>R3018</t>
  </si>
  <si>
    <t>R3020</t>
  </si>
  <si>
    <t>R3022</t>
  </si>
  <si>
    <t>R1005MTOT</t>
  </si>
  <si>
    <t>R3100TOT</t>
  </si>
  <si>
    <t>Operating expenditure ~ part funded through wholesale</t>
  </si>
  <si>
    <t>Demand-side water efficiency ~ gross retail expenditure</t>
  </si>
  <si>
    <t>R3006</t>
  </si>
  <si>
    <t>Demand-side water efficiency ~ expenditure funded by wholesale</t>
  </si>
  <si>
    <t>R3007</t>
  </si>
  <si>
    <t>Demand-side water efficiency ~ net retail expenditure</t>
  </si>
  <si>
    <t>R3008</t>
  </si>
  <si>
    <t>Line 17 minus line 18.</t>
  </si>
  <si>
    <t>Customer-side leak repairs ~ gross retail expenditure</t>
  </si>
  <si>
    <t>R3009</t>
  </si>
  <si>
    <t>Customer-side leak repairs ~ expenditure funded by wholesale</t>
  </si>
  <si>
    <t>R3010</t>
  </si>
  <si>
    <t>Customer-side leak repairs ~ net retail expenditure</t>
  </si>
  <si>
    <t>R3011</t>
  </si>
  <si>
    <t>Line 20 minus line 21.</t>
  </si>
  <si>
    <t>Total demand-side water efficiency and customer-side leak repairs ~ net retail expenditure</t>
  </si>
  <si>
    <t>R3012</t>
  </si>
  <si>
    <t>Sum of lines 19 and 22.</t>
  </si>
  <si>
    <t>Recharges for assets shared by retail and wholesale</t>
  </si>
  <si>
    <t>Recharge from wholesale for legacy assets principally used by wholesale (assets existing at 31 March 2015)</t>
  </si>
  <si>
    <t>R3013</t>
  </si>
  <si>
    <t>Income from wholesale for legacy assets principally used by retail (assets existing at 31 March 2015)</t>
  </si>
  <si>
    <t>R3014</t>
  </si>
  <si>
    <t>Recharge from wholesale assets acquired after 1 April 2015 principally used by wholesale</t>
  </si>
  <si>
    <t>R3015</t>
  </si>
  <si>
    <t>Income from wholesale assets acquired after 1 April 2015 principally used by retail</t>
  </si>
  <si>
    <t>R3016</t>
  </si>
  <si>
    <t>R1 guidance and line definitions</t>
  </si>
  <si>
    <r>
      <t xml:space="preserve">This table is reflects </t>
    </r>
    <r>
      <rPr>
        <sz val="10"/>
        <color rgb="FF0078C9"/>
        <rFont val="Franklin Gothic Demi"/>
        <family val="2"/>
      </rPr>
      <t>table 19 of the 2017 Cost Assessment submission</t>
    </r>
    <r>
      <rPr>
        <sz val="10"/>
        <rFont val="Arial"/>
        <family val="2"/>
      </rPr>
      <t>. Operating expenditure as defined in the Regulatory Accounting Guidelines, depreciation (to represent capital expenditure for retail) based on principal use allocation (as defined in paragraph 2.1 of RAG 2) and unmeasured / measured customers as defined in the (as defined in paragraph 2.6 of RAG 2). 
Note: Forecast expenditure reported in this table should include retailers' input price pressures. Companies should also report input price pressures separately in tables App 24 and App 24a.</t>
    </r>
  </si>
  <si>
    <t>The costs associated with providing customer services activities/services as defined in table 2C line 1 of RAG 4. 
• to residential unmeasured and measured customers (as defined in paragraph 3.1 of RAG 2);
• in receipt of water only, sewerage only and combined water and sewerage services respectively from the company</t>
  </si>
  <si>
    <t>All costs relating to the management of debt recovery - monitoring of outstanding debt, including issue of reminders and follow up telephone calls, managing and monitoring field recovery of debt, includes costs of customer visits, managing and monitoring external debt collection routes including debt collection agencies and legal (as defined in table 2C line 2 of RAG 4), split by measured / unmeasured customers and in customers in receipt of water only, sewerage only and combined water and sewerage services respectively from the company.
The cost of debt management services purchased should be included but the costs of services provided for third parties excluded.</t>
  </si>
  <si>
    <t>The charge/credit to the profit and loss account for doubtful debts for residential customers in receipt of water only, sewerage only and combined water and sewerage services respectively from the company (as defined in table 2C line 3 of RAG 4). 
This should be the total charge for doubtful debts.</t>
  </si>
  <si>
    <t>The costs associated with providing meter reading (as defined in table 2C line 4 of RAG 4) for measured customers in receipt of water only, sewerage only and combined water and sewerage services from the company. This includes:  
•ad hoc read requests
•cyclical reading
•scheduling
•transport
•physical reading
•reading queries and read processing costs
•managing meter data 
•supervision and management of meter readers.
Costs associated with account management (including additional customer contacts) should not be included. The additional working capital (cash flow) costs associated with different payment patterns of metered customers should be excluded - these are collected in the retail margins table R8. 
The cost of meter reading services purchased should be included but the costs of services provided for third parties excluded. 
Not applicable for unmeasured customers</t>
  </si>
  <si>
    <t>Any other operating expenditure (as defined in table 2C line 6 of RAG 4*) incurred in serving residential customers in receipt of water only, sewerage only and combined water and sewerage services respectively from the company. Where companies report expenditure here they should outline exactly what this covers in the commentary. 
*Note for the purposes of PR19 reporting, other expenditure should exclude local authority / cumulo rates and pension deficit repair costs, as these are seperately reported in lines 6 and 7 respectively.</t>
  </si>
  <si>
    <t>The cost of local authority rates. This should include both the local authority rates and cumulo rates.</t>
  </si>
  <si>
    <r>
      <t xml:space="preserve">Total retail operating expenditure (excluding third party services) related to serving residential customers in receipt of water only, sewerage only and combined water and sewerage services respectively. The sum of </t>
    </r>
    <r>
      <rPr>
        <sz val="10"/>
        <color rgb="FF0078C9"/>
        <rFont val="Arial"/>
        <family val="2"/>
      </rPr>
      <t>R1 lines 1 to 7</t>
    </r>
    <r>
      <rPr>
        <sz val="10"/>
        <rFont val="Arial"/>
        <family val="2"/>
      </rPr>
      <t>.
This includes all costs reported in line 22 (demand side initiative / customer-side leak repairs) but should not include any expenditure funded in wholesale (lines 17 and 20).  
It represents total operating expenditure forecasts, including items relating costs which companies think should be excluded from benchmarking.  All claims for special cost factors should be reported in table R2. 
It excludes capex and depreciation. 
The cost services purchased should be included but the costs of services provided for third parties excluded.</t>
    </r>
  </si>
  <si>
    <t>The operating costs of providing appointed residential unmeasured retail services to third parties.</t>
  </si>
  <si>
    <r>
      <t xml:space="preserve">Total operating expenditure, including third party costs. The sum of </t>
    </r>
    <r>
      <rPr>
        <sz val="10"/>
        <color rgb="FF0078C9"/>
        <rFont val="Arial"/>
        <family val="2"/>
      </rPr>
      <t>R1 lines 8 and 9</t>
    </r>
    <r>
      <rPr>
        <sz val="10"/>
        <rFont val="Arial"/>
        <family val="2"/>
      </rPr>
      <t xml:space="preserve">.
</t>
    </r>
  </si>
  <si>
    <t>Depreciation of assets which existed before 1 April 2015 (ie assets included in wholesale RCV) wholly or principally used by retail (as defined in paragraph 2.1 of RAG 2), split between residential unmeasured customers (as defined in paragraph 3.1 of RAG 2) in receipt of water only, sewerage only and combined water and sewerage services respectively from the company. 
We will continue to collect this information for historical years (ie up to 2020) as we use historical data for benchmarking purposes (see "Legacy Depreciation" within the cost assessment appendix 12 published alongside the July Consultation document for further details).
Depreciation should be reported on the same accounting basis as PR14 submissions. This figure includes amortisation of deferred credits and intangible assets.</t>
  </si>
  <si>
    <t xml:space="preserve">Depreciation charge on AMP6 or (assets that did not exist before 1 April 2015)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
  </si>
  <si>
    <t>Depreciation charge on AMP7 or later assets (assets that did not exist before 1 April 2020)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This should include depreciation reported in table R2.</t>
  </si>
  <si>
    <r>
      <t xml:space="preserve">Total residential retail costs (opex plus depreciation, excluding third party services).  The sum of </t>
    </r>
    <r>
      <rPr>
        <sz val="10"/>
        <color rgb="FF0078C9"/>
        <rFont val="Arial"/>
        <family val="2"/>
      </rPr>
      <t>R1 lines 8, 11, 12 and 13</t>
    </r>
    <r>
      <rPr>
        <sz val="10"/>
        <rFont val="Arial"/>
        <family val="2"/>
      </rPr>
      <t xml:space="preserve">.
</t>
    </r>
  </si>
  <si>
    <t xml:space="preserve">Residential element of capital expenditure on assets principally used by retail.  It should not include any expenditure in relation to assets which are used both in retail and wholesale where wholesale is the principal use.
</t>
  </si>
  <si>
    <t>Households connected reported by customer type. Exclude void properties. The number of household customers (as defined in column 4 of APR table 2F). 
Note: this should be the average number of customers in the year calculated at least on a monthly basis. For the purposes of this table, ‘customers’ should be equal to the former June return (table 7) definition of ‘billed properties’. This is as follows:
"These are properties used as single domestic dwellings (normally occupied), receiving water for domestic purposes which are not factories, offices or commercial premises. These include cases where a single aggregate bill is issued to cover separate dwellings having individual standing charges. (In some instances the standing charge may be zero). The number of dwellings attracting an individual standing charge and not the number of bills should be counted. Exclude mixed/commercial properties and multiple household properties, e.g. blocks of flats having only one standing charge. Where companies issue an assessed charge to a property because metering is not possible or is uneconomic then these properties should be classified as unmeasured."</t>
  </si>
  <si>
    <t>The total retail operating costs of providing water efficiency services to residential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</si>
  <si>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r>
      <t xml:space="preserve">The retail operating costs of providing water efficiency services (as defined in </t>
    </r>
    <r>
      <rPr>
        <sz val="10"/>
        <color rgb="FF0078C9"/>
        <rFont val="Arial"/>
        <family val="2"/>
      </rPr>
      <t>R1 line 17</t>
    </r>
    <r>
      <rPr>
        <sz val="10"/>
        <rFont val="Arial"/>
        <family val="2"/>
      </rPr>
      <t>) to residential customers that are funded by the wholesale business</t>
    </r>
  </si>
  <si>
    <r>
      <t xml:space="preserve">The retail operating costs of providing water efficiency services (as defined in </t>
    </r>
    <r>
      <rPr>
        <sz val="10"/>
        <color rgb="FF0078C9"/>
        <rFont val="Arial"/>
        <family val="2"/>
      </rPr>
      <t>R1 line 17</t>
    </r>
    <r>
      <rPr>
        <sz val="10"/>
        <rFont val="Arial"/>
        <family val="2"/>
      </rPr>
      <t xml:space="preserve">) to residential customers net of any operating costs that are funded by the wholesale business. </t>
    </r>
    <r>
      <rPr>
        <sz val="10"/>
        <color rgb="FF0078C9"/>
        <rFont val="Arial"/>
        <family val="2"/>
      </rPr>
      <t>R1 line 17 minus line 18</t>
    </r>
    <r>
      <rPr>
        <sz val="10"/>
        <rFont val="Arial"/>
        <family val="2"/>
      </rPr>
      <t xml:space="preserve">.
Water efficiency services expenditure reported in </t>
    </r>
    <r>
      <rPr>
        <sz val="10"/>
        <color rgb="FF0078C9"/>
        <rFont val="Arial"/>
        <family val="2"/>
      </rPr>
      <t>R1 line 19</t>
    </r>
    <r>
      <rPr>
        <sz val="10"/>
        <rFont val="Arial"/>
        <family val="2"/>
      </rPr>
      <t xml:space="preserve"> should be included in total retail expenditure, </t>
    </r>
    <r>
      <rPr>
        <sz val="10"/>
        <color rgb="FF0078C9"/>
        <rFont val="Arial"/>
        <family val="2"/>
      </rPr>
      <t>R1 line 8</t>
    </r>
    <r>
      <rPr>
        <sz val="10"/>
        <rFont val="Arial"/>
        <family val="2"/>
      </rPr>
      <t xml:space="preserve"> above.</t>
    </r>
  </si>
  <si>
    <t>The total retail operating costs associated with residential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</si>
  <si>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r>
      <t xml:space="preserve">The retail operating costs associated with residential customer side leaks (as defined in </t>
    </r>
    <r>
      <rPr>
        <sz val="10"/>
        <color rgb="FF0078C9"/>
        <rFont val="Arial"/>
        <family val="2"/>
      </rPr>
      <t>R1 line 20)</t>
    </r>
    <r>
      <rPr>
        <sz val="10"/>
        <rFont val="Arial"/>
        <family val="2"/>
      </rPr>
      <t xml:space="preserve"> that are funded by the wholesale business</t>
    </r>
  </si>
  <si>
    <r>
      <t xml:space="preserve">The retail operating costs associated with residential customer side leaks (as defined in </t>
    </r>
    <r>
      <rPr>
        <sz val="10"/>
        <color rgb="FF0078C9"/>
        <rFont val="Arial"/>
        <family val="2"/>
      </rPr>
      <t>R1 line 20</t>
    </r>
    <r>
      <rPr>
        <sz val="10"/>
        <rFont val="Arial"/>
        <family val="2"/>
      </rPr>
      <t xml:space="preserve">) net of any operating costs that are funded by the wholesale business. </t>
    </r>
    <r>
      <rPr>
        <sz val="10"/>
        <color rgb="FF0078C9"/>
        <rFont val="Arial"/>
        <family val="2"/>
      </rPr>
      <t>R1 line 20 minus line 21</t>
    </r>
    <r>
      <rPr>
        <sz val="10"/>
        <rFont val="Arial"/>
        <family val="2"/>
      </rPr>
      <t xml:space="preserve">.
Customer side leaks expenditure reported in </t>
    </r>
    <r>
      <rPr>
        <sz val="10"/>
        <color rgb="FF0078C9"/>
        <rFont val="Arial"/>
        <family val="2"/>
      </rPr>
      <t>R1 line 22</t>
    </r>
    <r>
      <rPr>
        <sz val="10"/>
        <rFont val="Arial"/>
        <family val="2"/>
      </rPr>
      <t xml:space="preserve"> should be included in total retail expenditure, </t>
    </r>
    <r>
      <rPr>
        <sz val="10"/>
        <color rgb="FF0078C9"/>
        <rFont val="Arial"/>
        <family val="2"/>
      </rPr>
      <t>R1 line 8</t>
    </r>
    <r>
      <rPr>
        <sz val="10"/>
        <rFont val="Arial"/>
        <family val="2"/>
      </rPr>
      <t xml:space="preserve"> above.</t>
    </r>
  </si>
  <si>
    <r>
      <t xml:space="preserve">The retail operating costs of providing water efficiency services to residential customers plus the total retail operating costs associated with residential customer-side leaks net of those funded by wholesale. </t>
    </r>
    <r>
      <rPr>
        <sz val="10"/>
        <color rgb="FF0078C9"/>
        <rFont val="Arial"/>
        <family val="2"/>
      </rPr>
      <t>R1 line 19 plus line 22</t>
    </r>
    <r>
      <rPr>
        <sz val="10"/>
        <rFont val="Arial"/>
        <family val="2"/>
      </rPr>
      <t xml:space="preserve">.
Expenditure reported in </t>
    </r>
    <r>
      <rPr>
        <sz val="10"/>
        <color rgb="FF0078C9"/>
        <rFont val="Arial"/>
        <family val="2"/>
      </rPr>
      <t>R1 line 23</t>
    </r>
    <r>
      <rPr>
        <sz val="10"/>
        <rFont val="Arial"/>
        <family val="2"/>
      </rPr>
      <t xml:space="preserve"> should be included in total retail expenditure, </t>
    </r>
    <r>
      <rPr>
        <sz val="10"/>
        <color rgb="FF0078C9"/>
        <rFont val="Arial"/>
        <family val="2"/>
      </rPr>
      <t>R1 line 8</t>
    </r>
    <r>
      <rPr>
        <sz val="10"/>
        <rFont val="Arial"/>
        <family val="2"/>
      </rPr>
      <t xml:space="preserve"> above.</t>
    </r>
  </si>
  <si>
    <t>Where a legacy asset (asset existing before 31 March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</si>
  <si>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</si>
  <si>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</si>
  <si>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</si>
  <si>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Additional guidance for table commentary</t>
  </si>
  <si>
    <t xml:space="preserve">Please provide detail in your BPDT commentary to explain the underlying calculations and assumptions for depreciation on legacy assets existing at 31 March 2015 including: original capex value of the assets, assumed asset life (both the original asset life and the remaining asset life within the PR19 period), method of depreciation and end value of the assets.
</t>
  </si>
  <si>
    <t>Please provide detail in your BPDT commentary to explain the underlying calculations and assumptions for depreciation on assets acquired during the PR14 period including: capex value of the asset, assumed asset life (both the original asset life and the remaining asset life within the PR19 period), method of depreciation and end value of the assets.</t>
  </si>
  <si>
    <t>Please provide detail in your BPDT commentary to explain the underlying calculations and assumptions for depreciation on assets planned after 1 April 2020 including: capex value of the asset, assumed asset life, method of depreciation and end value of the assets.</t>
  </si>
  <si>
    <t>2005 Cumulo Rates Refund</t>
  </si>
  <si>
    <t>Storm Impact (opex excluding IRE)</t>
  </si>
  <si>
    <t>Storm Damage (capex)</t>
  </si>
  <si>
    <t>Storm Impact IRE</t>
  </si>
  <si>
    <t>Storm Impact (IRE)</t>
  </si>
  <si>
    <t>NEP phase 5 WFD schemes - treatment, increaesd storage or investigations</t>
  </si>
  <si>
    <t>NEP requirement for bathing water / shellfish driver delivered through long sea outfall or increased FTFT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</si>
</sst>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quot;-  &quot;;&quot; &quot;@&quot; &quot;"/>
    <numFmt numFmtId="165" formatCode="0.000"/>
    <numFmt numFmtId="166" formatCode="#,##0.000"/>
  </numFmts>
  <fonts count="45" x14ac:knownFonts="1">
    <font>
      <sz val="11"/>
      <color theme="1"/>
      <name val="Arial"/>
      <family val="2"/>
    </font>
    <font>
      <sz val="11"/>
      <color theme="1"/>
      <name val="Arial"/>
      <family val="2"/>
    </font>
    <font>
      <sz val="11"/>
      <color rgb="FFFF0000"/>
      <name val="Arial"/>
      <family val="2"/>
    </font>
    <font>
      <b/>
      <sz val="11"/>
      <color theme="1"/>
      <name val="Arial"/>
      <family val="2"/>
    </font>
    <font>
      <sz val="15"/>
      <color theme="0"/>
      <name val="Franklin Gothic Demi"/>
      <family val="2"/>
    </font>
    <font>
      <sz val="11"/>
      <color theme="0"/>
      <name val="Franklin Gothic Demi"/>
      <family val="2"/>
    </font>
    <font>
      <sz val="15"/>
      <name val="Franklin Gothic Demi"/>
      <family val="2"/>
    </font>
    <font>
      <sz val="10"/>
      <color theme="1"/>
      <name val="Arial"/>
      <family val="2"/>
    </font>
    <font>
      <sz val="10"/>
      <color rgb="FF0078C9"/>
      <name val="Franklin Gothic Demi"/>
      <family val="2"/>
    </font>
    <font>
      <sz val="8"/>
      <color rgb="FF0078C9"/>
      <name val="Franklin Gothic Demi"/>
      <family val="2"/>
    </font>
    <font>
      <sz val="8"/>
      <name val="Arial"/>
      <family val="2"/>
    </font>
    <font>
      <sz val="8"/>
      <color theme="1"/>
      <name val="Arial"/>
      <family val="2"/>
    </font>
    <font>
      <sz val="9"/>
      <color theme="1"/>
      <name val="Arial"/>
      <family val="2"/>
    </font>
    <font>
      <sz val="9"/>
      <color theme="0"/>
      <name val="Arial"/>
      <family val="2"/>
    </font>
    <font>
      <sz val="9"/>
      <name val="Arial"/>
      <family val="2"/>
    </font>
    <font>
      <sz val="10"/>
      <color theme="1"/>
      <name val="Franklin Gothic Demi"/>
      <family val="2"/>
    </font>
    <font>
      <sz val="10"/>
      <name val="Arial"/>
      <family val="2"/>
    </font>
    <font>
      <sz val="11"/>
      <name val="Arial"/>
      <family val="2"/>
    </font>
    <font>
      <sz val="10"/>
      <name val="Franklin Gothic Demi"/>
      <family val="2"/>
    </font>
    <font>
      <sz val="11"/>
      <color rgb="FF0078C9"/>
      <name val="Franklin Gothic Demi"/>
      <family val="2"/>
    </font>
    <font>
      <sz val="10"/>
      <color rgb="FF0078C9"/>
      <name val="Arial"/>
      <family val="2"/>
    </font>
    <font>
      <sz val="10"/>
      <name val="Calibri Light"/>
      <family val="2"/>
      <scheme val="major"/>
    </font>
    <font>
      <sz val="9"/>
      <color rgb="FFFF0000"/>
      <name val="Arial"/>
      <family val="2"/>
    </font>
    <font>
      <sz val="10"/>
      <color rgb="FF000000"/>
      <name val="Arial"/>
      <family val="2"/>
    </font>
    <font>
      <sz val="10"/>
      <color rgb="FF000000"/>
      <name val="Franklin Gothic Demi"/>
      <family val="2"/>
    </font>
    <font>
      <sz val="10"/>
      <name val="Gill Sans MT"/>
      <family val="2"/>
    </font>
    <font>
      <sz val="10"/>
      <color theme="0"/>
      <name val="Gill Sans MT"/>
      <family val="2"/>
    </font>
    <font>
      <sz val="10"/>
      <color theme="1"/>
      <name val="Gill Sans MT"/>
      <family val="2"/>
    </font>
    <font>
      <b/>
      <sz val="10"/>
      <color theme="1"/>
      <name val="Gill Sans MT"/>
      <family val="2"/>
    </font>
    <font>
      <sz val="11"/>
      <color theme="1"/>
      <name val="Verdana"/>
      <family val="2"/>
    </font>
    <font>
      <sz val="10"/>
      <color theme="8"/>
      <name val="Gill Sans MT"/>
      <family val="2"/>
    </font>
    <font>
      <u/>
      <sz val="8"/>
      <color theme="1"/>
      <name val="Arial"/>
      <family val="2"/>
    </font>
    <font>
      <sz val="9"/>
      <color theme="1"/>
      <name val="Gill Sans MT"/>
      <family val="2"/>
    </font>
    <font>
      <b/>
      <sz val="10"/>
      <name val="Arial"/>
      <family val="2"/>
    </font>
    <font>
      <b/>
      <sz val="10"/>
      <color rgb="FF0078C9"/>
      <name val="Gill Sans MT"/>
      <family val="2"/>
    </font>
    <font>
      <sz val="8"/>
      <color rgb="FF000000"/>
      <name val="Arial"/>
      <family val="2"/>
    </font>
    <font>
      <sz val="9"/>
      <color rgb="FF000000"/>
      <name val="Arial"/>
      <family val="2"/>
    </font>
    <font>
      <sz val="10"/>
      <color theme="4" tint="-0.249977111117893"/>
      <name val="Arial"/>
      <family val="2"/>
    </font>
    <font>
      <sz val="10"/>
      <color theme="0"/>
      <name val="Arial"/>
      <family val="2"/>
    </font>
    <font>
      <b/>
      <sz val="10"/>
      <color theme="1"/>
      <name val="Arial"/>
      <family val="2"/>
    </font>
    <font>
      <b/>
      <sz val="9"/>
      <color theme="1"/>
      <name val="Arial"/>
      <family val="2"/>
    </font>
    <font>
      <b/>
      <sz val="8"/>
      <color theme="1"/>
      <name val="Arial"/>
      <family val="2"/>
    </font>
    <font>
      <b/>
      <sz val="9"/>
      <name val="Arial"/>
      <family val="2"/>
    </font>
    <font>
      <sz val="10"/>
      <color rgb="FFFF0000"/>
      <name val="Arial"/>
      <family val="2"/>
    </font>
    <font>
      <sz val="11"/>
      <color rgb="FFFF0000"/>
      <name val="Franklin Gothic Demi"/>
      <family val="2"/>
    </font>
  </fonts>
  <fills count="13">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CEABF"/>
        <bgColor rgb="FFFF0000"/>
      </patternFill>
    </fill>
    <fill>
      <patternFill patternType="solid">
        <fgColor theme="0"/>
        <bgColor rgb="FFFF0000"/>
      </patternFill>
    </fill>
  </fills>
  <borders count="103">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top style="medium">
        <color rgb="FF857362"/>
      </top>
      <bottom/>
      <diagonal/>
    </border>
    <border>
      <left style="thin">
        <color rgb="FF857362"/>
      </left>
      <right style="medium">
        <color rgb="FF857362"/>
      </right>
      <top style="medium">
        <color rgb="FF857362"/>
      </top>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thin">
        <color rgb="FF857362"/>
      </left>
      <right style="thin">
        <color rgb="FF857362"/>
      </right>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thin">
        <color rgb="FF857362"/>
      </right>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
      <left/>
      <right style="thin">
        <color rgb="FF857362"/>
      </right>
      <top style="medium">
        <color rgb="FF857362"/>
      </top>
      <bottom style="medium">
        <color rgb="FF857362"/>
      </bottom>
      <diagonal/>
    </border>
    <border>
      <left/>
      <right/>
      <top/>
      <bottom style="medium">
        <color rgb="FF857362"/>
      </bottom>
      <diagonal/>
    </border>
    <border>
      <left style="medium">
        <color rgb="FF857362"/>
      </left>
      <right/>
      <top/>
      <bottom style="medium">
        <color rgb="FF857362"/>
      </bottom>
      <diagonal/>
    </border>
    <border>
      <left style="thin">
        <color rgb="FF857362"/>
      </left>
      <right style="thin">
        <color rgb="FF857362"/>
      </right>
      <top/>
      <bottom style="medium">
        <color rgb="FF857362"/>
      </bottom>
      <diagonal/>
    </border>
    <border>
      <left/>
      <right style="medium">
        <color rgb="FF857362"/>
      </right>
      <top/>
      <bottom style="medium">
        <color rgb="FF857362"/>
      </bottom>
      <diagonal/>
    </border>
    <border>
      <left/>
      <right/>
      <top style="medium">
        <color rgb="FF857362"/>
      </top>
      <bottom/>
      <diagonal/>
    </border>
    <border>
      <left/>
      <right style="medium">
        <color rgb="FF857362"/>
      </right>
      <top style="medium">
        <color rgb="FF857362"/>
      </top>
      <bottom style="thin">
        <color rgb="FF857362"/>
      </bottom>
      <diagonal/>
    </border>
    <border>
      <left style="medium">
        <color rgb="FF857362"/>
      </left>
      <right/>
      <top/>
      <bottom style="thin">
        <color rgb="FF857362"/>
      </bottom>
      <diagonal/>
    </border>
    <border>
      <left style="thin">
        <color rgb="FF857362"/>
      </left>
      <right style="medium">
        <color rgb="FF857362"/>
      </right>
      <top/>
      <bottom style="thin">
        <color rgb="FF857362"/>
      </bottom>
      <diagonal/>
    </border>
    <border>
      <left style="thin">
        <color rgb="FF857362"/>
      </left>
      <right/>
      <top style="thin">
        <color rgb="FF857362"/>
      </top>
      <bottom/>
      <diagonal/>
    </border>
    <border>
      <left style="medium">
        <color rgb="FF857362"/>
      </left>
      <right/>
      <top style="thin">
        <color rgb="FF857362"/>
      </top>
      <bottom/>
      <diagonal/>
    </border>
    <border>
      <left/>
      <right style="medium">
        <color rgb="FF857362"/>
      </right>
      <top style="thin">
        <color rgb="FF857362"/>
      </top>
      <bottom/>
      <diagonal/>
    </border>
    <border>
      <left/>
      <right style="medium">
        <color rgb="FF857362"/>
      </right>
      <top/>
      <bottom style="thin">
        <color rgb="FF857362"/>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medium">
        <color rgb="FF857362"/>
      </right>
      <top/>
      <bottom style="medium">
        <color rgb="FF857362"/>
      </bottom>
      <diagonal/>
    </border>
    <border>
      <left/>
      <right style="medium">
        <color rgb="FF857362"/>
      </right>
      <top/>
      <bottom/>
      <diagonal/>
    </border>
    <border>
      <left style="thin">
        <color rgb="FF857362"/>
      </left>
      <right style="medium">
        <color rgb="FF857362"/>
      </right>
      <top style="thin">
        <color rgb="FF857362"/>
      </top>
      <bottom/>
      <diagonal/>
    </border>
    <border>
      <left style="medium">
        <color rgb="FF857362"/>
      </left>
      <right/>
      <top/>
      <bottom/>
      <diagonal/>
    </border>
    <border>
      <left/>
      <right/>
      <top style="medium">
        <color rgb="FF857362"/>
      </top>
      <bottom style="thin">
        <color rgb="FF857362"/>
      </bottom>
      <diagonal/>
    </border>
    <border>
      <left style="medium">
        <color rgb="FF857362"/>
      </left>
      <right style="thin">
        <color rgb="FF857362"/>
      </right>
      <top/>
      <bottom style="medium">
        <color rgb="FF857362"/>
      </bottom>
      <diagonal/>
    </border>
    <border>
      <left style="thin">
        <color rgb="FF857362"/>
      </left>
      <right/>
      <top/>
      <bottom style="medium">
        <color rgb="FF857362"/>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style="medium">
        <color rgb="FF857362"/>
      </left>
      <right style="thin">
        <color rgb="FF857362"/>
      </right>
      <top style="medium">
        <color rgb="FF857362"/>
      </top>
      <bottom/>
      <diagonal/>
    </border>
    <border>
      <left/>
      <right style="thin">
        <color rgb="FF857362"/>
      </right>
      <top style="medium">
        <color rgb="FF857362"/>
      </top>
      <bottom style="thin">
        <color rgb="FF857362"/>
      </bottom>
      <diagonal/>
    </border>
    <border>
      <left/>
      <right style="thin">
        <color rgb="FF857362"/>
      </right>
      <top/>
      <bottom style="medium">
        <color rgb="FF857362"/>
      </bottom>
      <diagonal/>
    </border>
    <border>
      <left style="thin">
        <color theme="0"/>
      </left>
      <right style="thin">
        <color theme="0"/>
      </right>
      <top/>
      <bottom style="thin">
        <color theme="0"/>
      </bottom>
      <diagonal/>
    </border>
    <border>
      <left/>
      <right/>
      <top style="thin">
        <color rgb="FF857362"/>
      </top>
      <bottom/>
      <diagonal/>
    </border>
    <border>
      <left/>
      <right/>
      <top style="thin">
        <color rgb="FF857362"/>
      </top>
      <bottom style="medium">
        <color rgb="FF857362"/>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style="thin">
        <color rgb="FF857362"/>
      </left>
      <right style="medium">
        <color theme="2" tint="-0.499984740745262"/>
      </right>
      <top style="medium">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thin">
        <color rgb="FF857362"/>
      </left>
      <right style="medium">
        <color theme="2" tint="-0.499984740745262"/>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medium">
        <color rgb="FF857362"/>
      </right>
      <top style="medium">
        <color rgb="FF857362"/>
      </top>
      <bottom/>
      <diagonal/>
    </border>
    <border>
      <left style="medium">
        <color rgb="FF857362"/>
      </left>
      <right style="medium">
        <color rgb="FF857362"/>
      </right>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diagonal/>
    </border>
    <border>
      <left style="medium">
        <color rgb="FF857362"/>
      </left>
      <right style="medium">
        <color rgb="FF857362"/>
      </right>
      <top style="thin">
        <color rgb="FF857362"/>
      </top>
      <bottom/>
      <diagonal/>
    </border>
    <border>
      <left/>
      <right style="thin">
        <color rgb="FF857362"/>
      </right>
      <top style="thin">
        <color rgb="FF857362"/>
      </top>
      <bottom style="medium">
        <color rgb="FF857362"/>
      </bottom>
      <diagonal/>
    </border>
    <border>
      <left style="medium">
        <color rgb="FF8573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rgb="FF857362"/>
      </left>
      <right style="medium">
        <color rgb="FF857362"/>
      </right>
      <top/>
      <bottom/>
      <diagonal/>
    </border>
    <border>
      <left/>
      <right style="thin">
        <color theme="2" tint="-0.499984740745262"/>
      </right>
      <top/>
      <bottom style="thin">
        <color theme="2" tint="-0.499984740745262"/>
      </bottom>
      <diagonal/>
    </border>
    <border>
      <left style="medium">
        <color rgb="FF8573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right style="thin">
        <color theme="2" tint="-0.499984740745262"/>
      </right>
      <top style="thin">
        <color theme="2" tint="-0.499984740745262"/>
      </top>
      <bottom style="medium">
        <color theme="2" tint="-0.499984740745262"/>
      </bottom>
      <diagonal/>
    </border>
    <border>
      <left/>
      <right/>
      <top/>
      <bottom style="thin">
        <color rgb="FF857362"/>
      </bottom>
      <diagonal/>
    </border>
    <border>
      <left style="medium">
        <color theme="2" tint="-0.499984740745262"/>
      </left>
      <right style="medium">
        <color theme="2" tint="-0.499984740745262"/>
      </right>
      <top style="medium">
        <color theme="2" tint="-0.499984740745262"/>
      </top>
      <bottom style="medium">
        <color rgb="FF857362"/>
      </bottom>
      <diagonal/>
    </border>
    <border>
      <left style="medium">
        <color rgb="FF857362"/>
      </left>
      <right style="medium">
        <color rgb="FF857362"/>
      </right>
      <top/>
      <bottom/>
      <diagonal/>
    </border>
    <border>
      <left style="thin">
        <color rgb="FF857362"/>
      </left>
      <right/>
      <top/>
      <bottom style="thin">
        <color rgb="FF857362"/>
      </bottom>
      <diagonal/>
    </border>
  </borders>
  <cellStyleXfs count="15">
    <xf numFmtId="0" fontId="0" fillId="0" borderId="0"/>
    <xf numFmtId="9" fontId="1" fillId="0" borderId="0" applyFont="0" applyFill="0" applyBorder="0" applyAlignment="0" applyProtection="0"/>
    <xf numFmtId="164" fontId="1" fillId="0" borderId="0" applyFont="0" applyFill="0" applyBorder="0" applyProtection="0">
      <alignment vertical="top"/>
    </xf>
    <xf numFmtId="0" fontId="1" fillId="0" borderId="0"/>
    <xf numFmtId="0" fontId="1" fillId="0" borderId="0"/>
    <xf numFmtId="0" fontId="12" fillId="5" borderId="0" applyBorder="0"/>
    <xf numFmtId="0" fontId="16" fillId="0" borderId="0"/>
    <xf numFmtId="0" fontId="1" fillId="0" borderId="0"/>
    <xf numFmtId="9" fontId="1" fillId="0" borderId="0" applyFont="0" applyFill="0" applyBorder="0" applyAlignment="0" applyProtection="0"/>
    <xf numFmtId="0" fontId="1" fillId="0" borderId="0"/>
    <xf numFmtId="0" fontId="29" fillId="0" borderId="0"/>
    <xf numFmtId="0" fontId="1" fillId="0" borderId="0"/>
    <xf numFmtId="0" fontId="29" fillId="0" borderId="0"/>
    <xf numFmtId="9" fontId="29" fillId="0" borderId="0" applyFont="0" applyFill="0" applyBorder="0" applyAlignment="0" applyProtection="0"/>
    <xf numFmtId="0" fontId="16" fillId="0" borderId="0"/>
  </cellStyleXfs>
  <cellXfs count="897">
    <xf numFmtId="0" fontId="0" fillId="0" borderId="0" xfId="0"/>
    <xf numFmtId="164" fontId="1" fillId="2" borderId="0" xfId="2" applyFill="1" applyBorder="1">
      <alignment vertical="top"/>
    </xf>
    <xf numFmtId="0" fontId="4" fillId="3" borderId="0" xfId="3" applyFont="1" applyFill="1" applyBorder="1" applyAlignment="1" applyProtection="1">
      <alignment vertical="center"/>
    </xf>
    <xf numFmtId="0" fontId="4" fillId="3" borderId="0" xfId="3" applyFont="1" applyFill="1" applyBorder="1" applyAlignment="1" applyProtection="1">
      <alignment horizontal="center" vertical="center"/>
    </xf>
    <xf numFmtId="0" fontId="4" fillId="3" borderId="0" xfId="3" applyFont="1" applyFill="1" applyBorder="1" applyAlignment="1" applyProtection="1">
      <alignment horizontal="right" vertical="center"/>
    </xf>
    <xf numFmtId="0" fontId="4" fillId="3" borderId="0" xfId="4" applyFont="1" applyFill="1" applyAlignment="1">
      <alignment horizontal="right" vertical="center"/>
    </xf>
    <xf numFmtId="0" fontId="1" fillId="3" borderId="0" xfId="3" applyFill="1" applyAlignment="1" applyProtection="1">
      <alignment vertical="center"/>
    </xf>
    <xf numFmtId="0" fontId="6" fillId="2" borderId="0" xfId="3" applyFont="1" applyFill="1" applyBorder="1" applyAlignment="1" applyProtection="1">
      <alignment vertical="center"/>
    </xf>
    <xf numFmtId="0" fontId="4" fillId="2" borderId="0" xfId="3" applyFont="1" applyFill="1" applyBorder="1" applyAlignment="1" applyProtection="1">
      <alignment vertical="center"/>
    </xf>
    <xf numFmtId="0" fontId="4" fillId="2" borderId="0" xfId="3" applyFont="1" applyFill="1" applyBorder="1" applyAlignment="1" applyProtection="1">
      <alignment horizontal="center" vertical="center"/>
    </xf>
    <xf numFmtId="0" fontId="4" fillId="2" borderId="0" xfId="3" applyFont="1" applyFill="1" applyBorder="1" applyAlignment="1" applyProtection="1">
      <alignment horizontal="right" vertical="center"/>
    </xf>
    <xf numFmtId="0" fontId="1" fillId="2" borderId="0" xfId="3" applyFill="1" applyAlignment="1" applyProtection="1">
      <alignment vertical="center"/>
    </xf>
    <xf numFmtId="0" fontId="7" fillId="2" borderId="0" xfId="3" applyFont="1" applyFill="1" applyAlignment="1" applyProtection="1">
      <alignment vertical="center"/>
    </xf>
    <xf numFmtId="0" fontId="1" fillId="2" borderId="0" xfId="3" applyFill="1" applyAlignment="1" applyProtection="1">
      <alignment horizontal="center" vertical="center"/>
    </xf>
    <xf numFmtId="0" fontId="8" fillId="4" borderId="5" xfId="3" applyFont="1" applyFill="1" applyBorder="1" applyAlignment="1" applyProtection="1">
      <alignment horizontal="center" vertical="center" wrapText="1"/>
    </xf>
    <xf numFmtId="0" fontId="8" fillId="4" borderId="5" xfId="3" applyFont="1" applyFill="1" applyBorder="1" applyAlignment="1" applyProtection="1">
      <alignment horizontal="center" vertical="center"/>
    </xf>
    <xf numFmtId="0" fontId="8" fillId="4" borderId="6" xfId="3" applyFont="1" applyFill="1" applyBorder="1" applyAlignment="1" applyProtection="1">
      <alignment horizontal="center" vertical="center"/>
    </xf>
    <xf numFmtId="0" fontId="8" fillId="4" borderId="4" xfId="3" applyFont="1" applyFill="1" applyBorder="1" applyAlignment="1" applyProtection="1">
      <alignment horizontal="center" vertical="center" wrapText="1"/>
    </xf>
    <xf numFmtId="0" fontId="8" fillId="4" borderId="6" xfId="3" applyFont="1" applyFill="1" applyBorder="1" applyAlignment="1" applyProtection="1">
      <alignment horizontal="center" vertical="center" wrapText="1"/>
    </xf>
    <xf numFmtId="0" fontId="8" fillId="4" borderId="7" xfId="3" applyFont="1" applyFill="1" applyBorder="1" applyAlignment="1" applyProtection="1">
      <alignment horizontal="center" vertical="center" wrapText="1"/>
    </xf>
    <xf numFmtId="0" fontId="8" fillId="4" borderId="1" xfId="3" applyFont="1" applyFill="1" applyBorder="1" applyAlignment="1">
      <alignment horizontal="center" vertical="center" wrapText="1"/>
    </xf>
    <xf numFmtId="0" fontId="8" fillId="4" borderId="8"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0" xfId="3" applyFont="1" applyFill="1" applyBorder="1" applyAlignment="1" applyProtection="1">
      <alignment horizontal="left" vertical="center"/>
    </xf>
    <xf numFmtId="0" fontId="9" fillId="2" borderId="0" xfId="3" applyFont="1" applyFill="1" applyBorder="1" applyAlignment="1" applyProtection="1">
      <alignment horizontal="center" vertical="center"/>
    </xf>
    <xf numFmtId="0" fontId="8" fillId="2" borderId="0" xfId="3" applyFont="1" applyFill="1" applyBorder="1" applyAlignment="1" applyProtection="1">
      <alignment horizontal="center" vertical="center" wrapText="1"/>
    </xf>
    <xf numFmtId="0" fontId="1" fillId="2" borderId="0" xfId="3" applyFill="1" applyAlignment="1">
      <alignment vertical="center"/>
    </xf>
    <xf numFmtId="0" fontId="8" fillId="4" borderId="9" xfId="3" applyFont="1" applyFill="1" applyBorder="1" applyAlignment="1" applyProtection="1">
      <alignment horizontal="center" vertical="center"/>
    </xf>
    <xf numFmtId="0" fontId="8" fillId="4" borderId="10" xfId="3" applyFont="1" applyFill="1" applyBorder="1" applyAlignment="1" applyProtection="1">
      <alignment vertical="center"/>
    </xf>
    <xf numFmtId="0" fontId="11" fillId="2" borderId="0" xfId="3" applyFont="1" applyFill="1" applyAlignment="1" applyProtection="1">
      <alignment vertical="center"/>
    </xf>
    <xf numFmtId="0" fontId="11" fillId="5" borderId="11" xfId="5" applyFont="1" applyBorder="1" applyAlignment="1" applyProtection="1">
      <alignment horizontal="center" vertical="center"/>
    </xf>
    <xf numFmtId="0" fontId="12" fillId="0" borderId="12" xfId="3" applyFont="1" applyBorder="1" applyAlignment="1" applyProtection="1">
      <alignment horizontal="center" vertical="center"/>
    </xf>
    <xf numFmtId="0" fontId="7" fillId="0" borderId="13" xfId="3" applyFont="1" applyBorder="1" applyAlignment="1" applyProtection="1">
      <alignment vertical="center"/>
    </xf>
    <xf numFmtId="0" fontId="11" fillId="0" borderId="13" xfId="3" applyFont="1" applyBorder="1" applyAlignment="1" applyProtection="1">
      <alignment horizontal="center" vertical="center"/>
    </xf>
    <xf numFmtId="0" fontId="11" fillId="0" borderId="14" xfId="3" applyFont="1" applyBorder="1" applyAlignment="1" applyProtection="1">
      <alignment horizontal="center" vertical="center"/>
    </xf>
    <xf numFmtId="165" fontId="12" fillId="6" borderId="12" xfId="3" applyNumberFormat="1" applyFont="1" applyFill="1" applyBorder="1" applyAlignment="1" applyProtection="1">
      <alignment horizontal="right" vertical="center"/>
      <protection locked="0"/>
    </xf>
    <xf numFmtId="165" fontId="12" fillId="6" borderId="13" xfId="3" applyNumberFormat="1" applyFont="1" applyFill="1" applyBorder="1" applyAlignment="1" applyProtection="1">
      <alignment horizontal="right" vertical="center"/>
      <protection locked="0"/>
    </xf>
    <xf numFmtId="165" fontId="12" fillId="6" borderId="15" xfId="3" applyNumberFormat="1" applyFont="1" applyFill="1" applyBorder="1" applyAlignment="1" applyProtection="1">
      <alignment horizontal="right" vertical="center"/>
      <protection locked="0"/>
    </xf>
    <xf numFmtId="165" fontId="12" fillId="7" borderId="16" xfId="3" applyNumberFormat="1" applyFont="1" applyFill="1" applyBorder="1" applyAlignment="1" applyProtection="1">
      <alignment horizontal="right" vertical="center"/>
    </xf>
    <xf numFmtId="165" fontId="13" fillId="2" borderId="17" xfId="3" applyNumberFormat="1" applyFont="1" applyFill="1" applyBorder="1" applyAlignment="1">
      <alignment horizontal="center" vertical="center"/>
    </xf>
    <xf numFmtId="165" fontId="14" fillId="2" borderId="15" xfId="3" applyNumberFormat="1" applyFont="1" applyFill="1" applyBorder="1" applyAlignment="1">
      <alignment horizontal="left" vertical="center"/>
    </xf>
    <xf numFmtId="165" fontId="13" fillId="2" borderId="0" xfId="3" applyNumberFormat="1" applyFont="1" applyFill="1" applyBorder="1" applyAlignment="1">
      <alignment horizontal="center" vertical="center"/>
    </xf>
    <xf numFmtId="165" fontId="14" fillId="2" borderId="12" xfId="3" applyNumberFormat="1" applyFont="1" applyFill="1" applyBorder="1" applyAlignment="1" applyProtection="1">
      <alignment horizontal="center" vertical="center"/>
      <protection locked="0"/>
    </xf>
    <xf numFmtId="165" fontId="14" fillId="2" borderId="13" xfId="3" applyNumberFormat="1" applyFont="1" applyFill="1" applyBorder="1" applyAlignment="1" applyProtection="1">
      <alignment horizontal="center" vertical="center"/>
      <protection locked="0"/>
    </xf>
    <xf numFmtId="165" fontId="14" fillId="2" borderId="15" xfId="3" applyNumberFormat="1" applyFont="1" applyFill="1" applyBorder="1" applyAlignment="1" applyProtection="1">
      <alignment horizontal="center" vertical="center"/>
      <protection locked="0"/>
    </xf>
    <xf numFmtId="165" fontId="14" fillId="2" borderId="16" xfId="3" applyNumberFormat="1" applyFont="1" applyFill="1" applyBorder="1" applyAlignment="1" applyProtection="1">
      <alignment horizontal="center" vertical="center"/>
    </xf>
    <xf numFmtId="0" fontId="12" fillId="0" borderId="18" xfId="3" applyFont="1" applyBorder="1" applyAlignment="1" applyProtection="1">
      <alignment horizontal="center" vertical="center"/>
    </xf>
    <xf numFmtId="0" fontId="7" fillId="0" borderId="19" xfId="3" applyFont="1" applyBorder="1" applyAlignment="1" applyProtection="1">
      <alignment vertical="center"/>
    </xf>
    <xf numFmtId="0" fontId="11" fillId="0" borderId="19" xfId="3" applyFont="1" applyBorder="1" applyAlignment="1" applyProtection="1">
      <alignment horizontal="center" vertical="center"/>
    </xf>
    <xf numFmtId="0" fontId="11" fillId="0" borderId="20" xfId="3" applyFont="1" applyBorder="1" applyAlignment="1" applyProtection="1">
      <alignment horizontal="center" vertical="center"/>
    </xf>
    <xf numFmtId="165" fontId="12" fillId="6" borderId="18" xfId="3" applyNumberFormat="1" applyFont="1" applyFill="1" applyBorder="1" applyAlignment="1" applyProtection="1">
      <alignment horizontal="right" vertical="center"/>
      <protection locked="0"/>
    </xf>
    <xf numFmtId="165" fontId="12" fillId="6" borderId="19" xfId="3" applyNumberFormat="1" applyFont="1" applyFill="1" applyBorder="1" applyAlignment="1" applyProtection="1">
      <alignment horizontal="right" vertical="center"/>
      <protection locked="0"/>
    </xf>
    <xf numFmtId="165" fontId="12" fillId="6" borderId="21" xfId="3" applyNumberFormat="1" applyFont="1" applyFill="1" applyBorder="1" applyAlignment="1" applyProtection="1">
      <alignment horizontal="right" vertical="center"/>
      <protection locked="0"/>
    </xf>
    <xf numFmtId="165" fontId="12" fillId="7" borderId="22" xfId="3" applyNumberFormat="1" applyFont="1" applyFill="1" applyBorder="1" applyAlignment="1" applyProtection="1">
      <alignment horizontal="right" vertical="center"/>
    </xf>
    <xf numFmtId="165" fontId="12" fillId="2" borderId="23" xfId="3" applyNumberFormat="1" applyFont="1" applyFill="1" applyBorder="1" applyAlignment="1">
      <alignment vertical="center"/>
    </xf>
    <xf numFmtId="165" fontId="12" fillId="2" borderId="21" xfId="3" applyNumberFormat="1" applyFont="1" applyFill="1" applyBorder="1" applyAlignment="1">
      <alignment vertical="center"/>
    </xf>
    <xf numFmtId="165" fontId="12" fillId="2" borderId="0" xfId="3" applyNumberFormat="1" applyFont="1" applyFill="1" applyBorder="1" applyAlignment="1">
      <alignment vertical="center"/>
    </xf>
    <xf numFmtId="165" fontId="14" fillId="2" borderId="18" xfId="3" applyNumberFormat="1" applyFont="1" applyFill="1" applyBorder="1" applyAlignment="1" applyProtection="1">
      <alignment horizontal="center" vertical="center"/>
      <protection locked="0"/>
    </xf>
    <xf numFmtId="165" fontId="14" fillId="2" borderId="19" xfId="3" applyNumberFormat="1" applyFont="1" applyFill="1" applyBorder="1" applyAlignment="1" applyProtection="1">
      <alignment horizontal="center" vertical="center"/>
      <protection locked="0"/>
    </xf>
    <xf numFmtId="165" fontId="14" fillId="2" borderId="21" xfId="3" applyNumberFormat="1" applyFont="1" applyFill="1" applyBorder="1" applyAlignment="1" applyProtection="1">
      <alignment horizontal="center" vertical="center"/>
      <protection locked="0"/>
    </xf>
    <xf numFmtId="165" fontId="14" fillId="2" borderId="22" xfId="3" applyNumberFormat="1" applyFont="1" applyFill="1" applyBorder="1" applyAlignment="1" applyProtection="1">
      <alignment horizontal="center" vertical="center"/>
    </xf>
    <xf numFmtId="165" fontId="12" fillId="2" borderId="24" xfId="3" applyNumberFormat="1" applyFont="1" applyFill="1" applyBorder="1" applyAlignment="1">
      <alignment vertical="center"/>
    </xf>
    <xf numFmtId="165" fontId="12" fillId="2" borderId="25" xfId="3" applyNumberFormat="1" applyFont="1" applyFill="1" applyBorder="1" applyAlignment="1">
      <alignment vertical="center"/>
    </xf>
    <xf numFmtId="0" fontId="15" fillId="0" borderId="19" xfId="3" applyFont="1" applyBorder="1" applyAlignment="1" applyProtection="1">
      <alignment vertical="center"/>
    </xf>
    <xf numFmtId="0" fontId="11" fillId="0" borderId="21" xfId="3" applyFont="1" applyBorder="1" applyAlignment="1" applyProtection="1">
      <alignment horizontal="center" vertical="center"/>
    </xf>
    <xf numFmtId="165" fontId="12" fillId="2" borderId="26" xfId="3" applyNumberFormat="1" applyFont="1" applyFill="1" applyBorder="1" applyAlignment="1" applyProtection="1">
      <alignment horizontal="right" vertical="center"/>
    </xf>
    <xf numFmtId="165" fontId="12" fillId="2" borderId="27" xfId="3" applyNumberFormat="1" applyFont="1" applyFill="1" applyBorder="1" applyAlignment="1" applyProtection="1">
      <alignment horizontal="right" vertical="center"/>
    </xf>
    <xf numFmtId="165" fontId="14" fillId="2" borderId="26" xfId="3" applyNumberFormat="1" applyFont="1" applyFill="1" applyBorder="1" applyAlignment="1" applyProtection="1">
      <alignment horizontal="center" vertical="center"/>
      <protection locked="0"/>
    </xf>
    <xf numFmtId="165" fontId="14" fillId="2" borderId="26" xfId="3" applyNumberFormat="1" applyFont="1" applyFill="1" applyBorder="1" applyAlignment="1" applyProtection="1">
      <alignment horizontal="center" vertical="center"/>
    </xf>
    <xf numFmtId="0" fontId="14" fillId="0" borderId="18" xfId="3" applyFont="1" applyBorder="1" applyAlignment="1" applyProtection="1">
      <alignment horizontal="center" vertical="center"/>
    </xf>
    <xf numFmtId="0" fontId="16" fillId="0" borderId="19" xfId="3" applyFont="1" applyFill="1" applyBorder="1" applyAlignment="1" applyProtection="1">
      <alignment vertical="center"/>
    </xf>
    <xf numFmtId="0" fontId="10" fillId="0" borderId="19" xfId="3" applyFont="1" applyFill="1" applyBorder="1" applyAlignment="1" applyProtection="1">
      <alignment horizontal="center" vertical="center"/>
    </xf>
    <xf numFmtId="0" fontId="10" fillId="0" borderId="19" xfId="3" applyFont="1" applyBorder="1" applyAlignment="1" applyProtection="1">
      <alignment horizontal="center" vertical="center"/>
    </xf>
    <xf numFmtId="0" fontId="10" fillId="0" borderId="20" xfId="3" applyFont="1" applyBorder="1" applyAlignment="1" applyProtection="1">
      <alignment horizontal="center" vertical="center"/>
    </xf>
    <xf numFmtId="165" fontId="12" fillId="2" borderId="12" xfId="3" applyNumberFormat="1" applyFont="1" applyFill="1" applyBorder="1" applyAlignment="1">
      <alignment vertical="center"/>
    </xf>
    <xf numFmtId="165" fontId="12" fillId="2" borderId="15" xfId="3" applyNumberFormat="1" applyFont="1" applyFill="1" applyBorder="1" applyAlignment="1">
      <alignment vertical="center"/>
    </xf>
    <xf numFmtId="165" fontId="12" fillId="2" borderId="18" xfId="3" applyNumberFormat="1" applyFont="1" applyFill="1" applyBorder="1" applyAlignment="1">
      <alignment vertical="center"/>
    </xf>
    <xf numFmtId="0" fontId="12" fillId="2" borderId="18" xfId="3" applyFont="1" applyFill="1" applyBorder="1" applyAlignment="1" applyProtection="1">
      <alignment vertical="center"/>
    </xf>
    <xf numFmtId="0" fontId="12" fillId="2" borderId="21" xfId="3" applyFont="1" applyFill="1" applyBorder="1" applyAlignment="1" applyProtection="1">
      <alignment vertical="center"/>
    </xf>
    <xf numFmtId="0" fontId="12" fillId="2" borderId="0" xfId="3" applyFont="1" applyFill="1" applyBorder="1" applyAlignment="1" applyProtection="1">
      <alignment vertical="center"/>
    </xf>
    <xf numFmtId="0" fontId="12" fillId="0" borderId="28" xfId="3" applyFont="1" applyBorder="1" applyAlignment="1" applyProtection="1">
      <alignment horizontal="center" vertical="center"/>
    </xf>
    <xf numFmtId="0" fontId="7" fillId="0" borderId="29" xfId="3" applyFont="1" applyBorder="1" applyAlignment="1" applyProtection="1">
      <alignment vertical="center"/>
    </xf>
    <xf numFmtId="0" fontId="11" fillId="0" borderId="29" xfId="3" applyFont="1" applyBorder="1" applyAlignment="1" applyProtection="1">
      <alignment horizontal="center" vertical="center"/>
    </xf>
    <xf numFmtId="0" fontId="11" fillId="0" borderId="30" xfId="3" applyFont="1" applyBorder="1" applyAlignment="1" applyProtection="1">
      <alignment horizontal="center" vertical="center"/>
    </xf>
    <xf numFmtId="165" fontId="12" fillId="7" borderId="28" xfId="3" applyNumberFormat="1" applyFont="1" applyFill="1" applyBorder="1" applyAlignment="1" applyProtection="1">
      <alignment horizontal="right" vertical="center"/>
    </xf>
    <xf numFmtId="165" fontId="14" fillId="7" borderId="29" xfId="6" applyNumberFormat="1" applyFont="1" applyFill="1" applyBorder="1" applyAlignment="1" applyProtection="1">
      <alignment horizontal="right"/>
    </xf>
    <xf numFmtId="165" fontId="12" fillId="7" borderId="29" xfId="3" applyNumberFormat="1" applyFont="1" applyFill="1" applyBorder="1" applyAlignment="1" applyProtection="1">
      <alignment horizontal="right" vertical="center"/>
    </xf>
    <xf numFmtId="165" fontId="12" fillId="7" borderId="30" xfId="3" applyNumberFormat="1" applyFont="1" applyFill="1" applyBorder="1" applyAlignment="1" applyProtection="1">
      <alignment horizontal="right" vertical="center"/>
    </xf>
    <xf numFmtId="165" fontId="12" fillId="7" borderId="31" xfId="3" applyNumberFormat="1" applyFont="1" applyFill="1" applyBorder="1" applyAlignment="1" applyProtection="1">
      <alignment horizontal="right" vertical="center"/>
    </xf>
    <xf numFmtId="0" fontId="12" fillId="2" borderId="28" xfId="3" applyFont="1" applyFill="1" applyBorder="1" applyAlignment="1" applyProtection="1">
      <alignment vertical="center"/>
    </xf>
    <xf numFmtId="0" fontId="12" fillId="2" borderId="25" xfId="3" applyFont="1" applyFill="1" applyBorder="1" applyAlignment="1" applyProtection="1">
      <alignment vertical="center"/>
    </xf>
    <xf numFmtId="165" fontId="14" fillId="2" borderId="28" xfId="3" applyNumberFormat="1" applyFont="1" applyFill="1" applyBorder="1" applyAlignment="1" applyProtection="1">
      <alignment horizontal="center" vertical="center"/>
    </xf>
    <xf numFmtId="165" fontId="14" fillId="2" borderId="29" xfId="6" applyNumberFormat="1" applyFont="1" applyFill="1" applyBorder="1" applyAlignment="1" applyProtection="1">
      <alignment horizontal="center"/>
    </xf>
    <xf numFmtId="165" fontId="14" fillId="2" borderId="29" xfId="3" applyNumberFormat="1" applyFont="1" applyFill="1" applyBorder="1" applyAlignment="1" applyProtection="1">
      <alignment horizontal="center" vertical="center"/>
    </xf>
    <xf numFmtId="165" fontId="14" fillId="2" borderId="30" xfId="3" applyNumberFormat="1" applyFont="1" applyFill="1" applyBorder="1" applyAlignment="1" applyProtection="1">
      <alignment horizontal="center" vertical="center"/>
    </xf>
    <xf numFmtId="165" fontId="14" fillId="2" borderId="31" xfId="3" applyNumberFormat="1" applyFont="1" applyFill="1" applyBorder="1" applyAlignment="1" applyProtection="1">
      <alignment horizontal="center" vertical="center"/>
    </xf>
    <xf numFmtId="0" fontId="1" fillId="2" borderId="0" xfId="3" applyFill="1" applyProtection="1"/>
    <xf numFmtId="0" fontId="11" fillId="2" borderId="0" xfId="3" applyFont="1" applyFill="1" applyAlignment="1" applyProtection="1">
      <alignment horizontal="center"/>
    </xf>
    <xf numFmtId="0" fontId="11" fillId="2" borderId="0" xfId="3" applyFont="1" applyFill="1" applyProtection="1"/>
    <xf numFmtId="165" fontId="1" fillId="2" borderId="0" xfId="3" applyNumberFormat="1" applyFill="1" applyAlignment="1" applyProtection="1">
      <alignment horizontal="right"/>
    </xf>
    <xf numFmtId="0" fontId="12" fillId="2" borderId="0" xfId="3" applyFont="1" applyFill="1" applyAlignment="1" applyProtection="1">
      <alignment vertical="center"/>
    </xf>
    <xf numFmtId="165" fontId="17" fillId="2" borderId="0" xfId="3" applyNumberFormat="1" applyFont="1" applyFill="1" applyAlignment="1" applyProtection="1">
      <alignment horizontal="center"/>
    </xf>
    <xf numFmtId="165" fontId="12" fillId="6" borderId="14" xfId="3" applyNumberFormat="1" applyFont="1" applyFill="1" applyBorder="1" applyAlignment="1" applyProtection="1">
      <alignment horizontal="right" vertical="center"/>
      <protection locked="0"/>
    </xf>
    <xf numFmtId="165" fontId="14" fillId="2" borderId="14" xfId="3" applyNumberFormat="1" applyFont="1" applyFill="1" applyBorder="1" applyAlignment="1" applyProtection="1">
      <alignment horizontal="center" vertical="center"/>
      <protection locked="0"/>
    </xf>
    <xf numFmtId="165" fontId="8" fillId="2" borderId="0" xfId="3" applyNumberFormat="1" applyFont="1" applyFill="1" applyBorder="1" applyAlignment="1" applyProtection="1">
      <alignment horizontal="right" vertical="center" wrapText="1"/>
    </xf>
    <xf numFmtId="0" fontId="12" fillId="2" borderId="0" xfId="3" applyFont="1" applyFill="1" applyAlignment="1">
      <alignment vertical="center"/>
    </xf>
    <xf numFmtId="165" fontId="18" fillId="2" borderId="0" xfId="3" applyNumberFormat="1" applyFont="1" applyFill="1" applyBorder="1" applyAlignment="1" applyProtection="1">
      <alignment horizontal="center" vertical="center" wrapText="1"/>
    </xf>
    <xf numFmtId="165" fontId="1" fillId="2" borderId="0" xfId="3" applyNumberFormat="1" applyFill="1" applyAlignment="1" applyProtection="1">
      <alignment horizontal="right" vertical="center"/>
    </xf>
    <xf numFmtId="165" fontId="17" fillId="2" borderId="0" xfId="3" applyNumberFormat="1" applyFont="1" applyFill="1" applyAlignment="1" applyProtection="1">
      <alignment horizontal="center" vertical="center"/>
    </xf>
    <xf numFmtId="165" fontId="12" fillId="7" borderId="32" xfId="3" applyNumberFormat="1" applyFont="1" applyFill="1" applyBorder="1" applyAlignment="1" applyProtection="1">
      <alignment horizontal="right" vertical="center"/>
    </xf>
    <xf numFmtId="165" fontId="14" fillId="2" borderId="32" xfId="3" applyNumberFormat="1" applyFont="1" applyFill="1" applyBorder="1" applyAlignment="1" applyProtection="1">
      <alignment horizontal="center" vertical="center"/>
    </xf>
    <xf numFmtId="165" fontId="12" fillId="7" borderId="33" xfId="3" applyNumberFormat="1" applyFont="1" applyFill="1" applyBorder="1" applyAlignment="1" applyProtection="1">
      <alignment horizontal="right" vertical="center"/>
    </xf>
    <xf numFmtId="165" fontId="14" fillId="2" borderId="33" xfId="3" applyNumberFormat="1" applyFont="1" applyFill="1" applyBorder="1" applyAlignment="1" applyProtection="1">
      <alignment horizontal="center" vertical="center"/>
    </xf>
    <xf numFmtId="165" fontId="12" fillId="7" borderId="18" xfId="3" applyNumberFormat="1" applyFont="1" applyFill="1" applyBorder="1" applyAlignment="1" applyProtection="1">
      <alignment horizontal="right" vertical="center"/>
    </xf>
    <xf numFmtId="165" fontId="12" fillId="7" borderId="19" xfId="3" applyNumberFormat="1" applyFont="1" applyFill="1" applyBorder="1" applyAlignment="1" applyProtection="1">
      <alignment horizontal="right" vertical="center"/>
    </xf>
    <xf numFmtId="165" fontId="12" fillId="7" borderId="21" xfId="3" applyNumberFormat="1" applyFont="1" applyFill="1" applyBorder="1" applyAlignment="1" applyProtection="1">
      <alignment horizontal="right" vertical="center"/>
    </xf>
    <xf numFmtId="0" fontId="12" fillId="2" borderId="18" xfId="3" applyFont="1" applyFill="1" applyBorder="1" applyProtection="1"/>
    <xf numFmtId="0" fontId="12" fillId="2" borderId="21" xfId="3" applyFont="1" applyFill="1" applyBorder="1" applyProtection="1"/>
    <xf numFmtId="0" fontId="12" fillId="2" borderId="0" xfId="3" applyFont="1" applyFill="1" applyBorder="1" applyProtection="1"/>
    <xf numFmtId="165" fontId="14" fillId="2" borderId="18" xfId="3" applyNumberFormat="1" applyFont="1" applyFill="1" applyBorder="1" applyAlignment="1" applyProtection="1">
      <alignment horizontal="center" vertical="center"/>
    </xf>
    <xf numFmtId="165" fontId="14" fillId="2" borderId="19" xfId="3" applyNumberFormat="1" applyFont="1" applyFill="1" applyBorder="1" applyAlignment="1" applyProtection="1">
      <alignment horizontal="center" vertical="center"/>
    </xf>
    <xf numFmtId="165" fontId="14" fillId="2" borderId="21" xfId="3" applyNumberFormat="1" applyFont="1" applyFill="1" applyBorder="1" applyAlignment="1" applyProtection="1">
      <alignment horizontal="center" vertical="center"/>
    </xf>
    <xf numFmtId="165" fontId="12" fillId="7" borderId="25" xfId="3" applyNumberFormat="1" applyFont="1" applyFill="1" applyBorder="1" applyAlignment="1" applyProtection="1">
      <alignment horizontal="right" vertical="center"/>
    </xf>
    <xf numFmtId="165" fontId="12" fillId="7" borderId="34" xfId="3" applyNumberFormat="1" applyFont="1" applyFill="1" applyBorder="1" applyAlignment="1" applyProtection="1">
      <alignment horizontal="right" vertical="center"/>
    </xf>
    <xf numFmtId="0" fontId="12" fillId="2" borderId="28" xfId="3" applyFont="1" applyFill="1" applyBorder="1" applyProtection="1"/>
    <xf numFmtId="0" fontId="12" fillId="2" borderId="25" xfId="3" applyFont="1" applyFill="1" applyBorder="1" applyProtection="1"/>
    <xf numFmtId="165" fontId="14" fillId="2" borderId="25" xfId="3" applyNumberFormat="1" applyFont="1" applyFill="1" applyBorder="1" applyAlignment="1" applyProtection="1">
      <alignment horizontal="center" vertical="center"/>
    </xf>
    <xf numFmtId="165" fontId="14" fillId="2" borderId="34" xfId="3" applyNumberFormat="1" applyFont="1" applyFill="1" applyBorder="1" applyAlignment="1" applyProtection="1">
      <alignment horizontal="center" vertical="center"/>
    </xf>
    <xf numFmtId="165" fontId="18" fillId="2" borderId="0" xfId="3" applyNumberFormat="1" applyFont="1" applyFill="1" applyBorder="1" applyAlignment="1" applyProtection="1">
      <alignment horizontal="right" vertical="center" wrapText="1"/>
    </xf>
    <xf numFmtId="165" fontId="17" fillId="2" borderId="0" xfId="3" applyNumberFormat="1" applyFont="1" applyFill="1" applyAlignment="1" applyProtection="1">
      <alignment horizontal="right" vertical="center"/>
    </xf>
    <xf numFmtId="0" fontId="12" fillId="2" borderId="0" xfId="3" applyFont="1" applyFill="1" applyBorder="1" applyAlignment="1" applyProtection="1">
      <alignment horizontal="center" vertical="center"/>
    </xf>
    <xf numFmtId="0" fontId="7" fillId="2" borderId="0" xfId="3" applyFont="1" applyFill="1" applyBorder="1" applyAlignment="1" applyProtection="1">
      <alignment vertical="center"/>
    </xf>
    <xf numFmtId="165" fontId="8" fillId="2" borderId="0" xfId="3" applyNumberFormat="1" applyFont="1" applyFill="1" applyBorder="1" applyAlignment="1" applyProtection="1">
      <alignment horizontal="center" vertical="center" wrapText="1"/>
    </xf>
    <xf numFmtId="0" fontId="8" fillId="4" borderId="8" xfId="3" applyFont="1" applyFill="1" applyBorder="1" applyAlignment="1" applyProtection="1">
      <alignment vertical="center"/>
    </xf>
    <xf numFmtId="165" fontId="1" fillId="2" borderId="0" xfId="3" applyNumberFormat="1" applyFill="1" applyAlignment="1" applyProtection="1">
      <alignment horizontal="center" vertical="center"/>
    </xf>
    <xf numFmtId="165" fontId="12" fillId="6" borderId="19" xfId="3" applyNumberFormat="1" applyFont="1" applyFill="1" applyBorder="1" applyAlignment="1" applyProtection="1">
      <alignment vertical="center"/>
      <protection locked="0"/>
    </xf>
    <xf numFmtId="165" fontId="11" fillId="2" borderId="13" xfId="3" applyNumberFormat="1" applyFont="1" applyFill="1" applyBorder="1" applyAlignment="1" applyProtection="1">
      <alignment horizontal="center" vertical="center"/>
    </xf>
    <xf numFmtId="165" fontId="12" fillId="7" borderId="35" xfId="3" applyNumberFormat="1" applyFont="1" applyFill="1" applyBorder="1" applyAlignment="1" applyProtection="1">
      <alignment horizontal="right" vertical="center"/>
    </xf>
    <xf numFmtId="165" fontId="12" fillId="2" borderId="36" xfId="3" applyNumberFormat="1" applyFont="1" applyFill="1" applyBorder="1" applyAlignment="1" applyProtection="1">
      <alignment vertical="center"/>
      <protection locked="0"/>
    </xf>
    <xf numFmtId="165" fontId="12" fillId="2" borderId="12" xfId="3" applyNumberFormat="1" applyFont="1" applyFill="1" applyBorder="1" applyAlignment="1" applyProtection="1">
      <alignment horizontal="center" vertical="center"/>
      <protection locked="0"/>
    </xf>
    <xf numFmtId="165" fontId="12" fillId="2" borderId="13" xfId="3" applyNumberFormat="1" applyFont="1" applyFill="1" applyBorder="1" applyAlignment="1" applyProtection="1">
      <alignment horizontal="center" vertical="center"/>
      <protection locked="0"/>
    </xf>
    <xf numFmtId="165" fontId="12" fillId="2" borderId="15" xfId="3" applyNumberFormat="1" applyFont="1" applyFill="1" applyBorder="1" applyAlignment="1" applyProtection="1">
      <alignment horizontal="center" vertical="center"/>
      <protection locked="0"/>
    </xf>
    <xf numFmtId="165" fontId="12" fillId="2" borderId="35" xfId="3" applyNumberFormat="1" applyFont="1" applyFill="1" applyBorder="1" applyAlignment="1" applyProtection="1">
      <alignment horizontal="center" vertical="center"/>
    </xf>
    <xf numFmtId="165" fontId="11" fillId="2" borderId="19" xfId="3" applyNumberFormat="1" applyFont="1" applyFill="1" applyBorder="1" applyAlignment="1" applyProtection="1">
      <alignment horizontal="center" vertical="center"/>
    </xf>
    <xf numFmtId="165" fontId="12" fillId="7" borderId="37" xfId="3" applyNumberFormat="1" applyFont="1" applyFill="1" applyBorder="1" applyAlignment="1" applyProtection="1">
      <alignment horizontal="right" vertical="center"/>
    </xf>
    <xf numFmtId="165" fontId="12" fillId="2" borderId="19" xfId="3" applyNumberFormat="1" applyFont="1" applyFill="1" applyBorder="1" applyAlignment="1" applyProtection="1">
      <alignment vertical="center"/>
      <protection locked="0"/>
    </xf>
    <xf numFmtId="165" fontId="12" fillId="2" borderId="18" xfId="3" applyNumberFormat="1" applyFont="1" applyFill="1" applyBorder="1" applyAlignment="1" applyProtection="1">
      <alignment horizontal="center" vertical="center"/>
      <protection locked="0"/>
    </xf>
    <xf numFmtId="165" fontId="12" fillId="2" borderId="19" xfId="3" applyNumberFormat="1" applyFont="1" applyFill="1" applyBorder="1" applyAlignment="1" applyProtection="1">
      <alignment horizontal="center" vertical="center"/>
      <protection locked="0"/>
    </xf>
    <xf numFmtId="165" fontId="12" fillId="2" borderId="21" xfId="3" applyNumberFormat="1" applyFont="1" applyFill="1" applyBorder="1" applyAlignment="1" applyProtection="1">
      <alignment horizontal="center" vertical="center"/>
      <protection locked="0"/>
    </xf>
    <xf numFmtId="165" fontId="12" fillId="2" borderId="37" xfId="3" applyNumberFormat="1" applyFont="1" applyFill="1" applyBorder="1" applyAlignment="1" applyProtection="1">
      <alignment horizontal="center" vertical="center"/>
    </xf>
    <xf numFmtId="0" fontId="12" fillId="0" borderId="38" xfId="3" applyFont="1" applyBorder="1" applyAlignment="1" applyProtection="1">
      <alignment horizontal="center" vertical="center"/>
    </xf>
    <xf numFmtId="0" fontId="12" fillId="0" borderId="39" xfId="3" applyFont="1" applyBorder="1" applyAlignment="1" applyProtection="1">
      <alignment horizontal="center" vertical="center"/>
    </xf>
    <xf numFmtId="165" fontId="11" fillId="2" borderId="40" xfId="3" applyNumberFormat="1" applyFont="1" applyFill="1" applyBorder="1" applyAlignment="1" applyProtection="1">
      <alignment horizontal="center" vertical="center"/>
    </xf>
    <xf numFmtId="0" fontId="11" fillId="2" borderId="29" xfId="3" applyFont="1" applyFill="1" applyBorder="1" applyAlignment="1" applyProtection="1">
      <alignment horizontal="center" vertical="center"/>
    </xf>
    <xf numFmtId="165" fontId="12" fillId="8" borderId="28" xfId="3" applyNumberFormat="1" applyFont="1" applyFill="1" applyBorder="1" applyAlignment="1" applyProtection="1">
      <alignment horizontal="right" vertical="center"/>
      <protection locked="0"/>
    </xf>
    <xf numFmtId="165" fontId="12" fillId="8" borderId="29" xfId="3" applyNumberFormat="1" applyFont="1" applyFill="1" applyBorder="1" applyAlignment="1" applyProtection="1">
      <alignment horizontal="right" vertical="center"/>
      <protection locked="0"/>
    </xf>
    <xf numFmtId="165" fontId="12" fillId="8" borderId="25" xfId="3" applyNumberFormat="1" applyFont="1" applyFill="1" applyBorder="1" applyAlignment="1" applyProtection="1">
      <alignment horizontal="right" vertical="center"/>
      <protection locked="0"/>
    </xf>
    <xf numFmtId="165" fontId="12" fillId="7" borderId="41" xfId="3" applyNumberFormat="1" applyFont="1" applyFill="1" applyBorder="1" applyAlignment="1" applyProtection="1">
      <alignment horizontal="right" vertical="center"/>
    </xf>
    <xf numFmtId="165" fontId="12" fillId="2" borderId="28" xfId="3" applyNumberFormat="1" applyFont="1" applyFill="1" applyBorder="1" applyAlignment="1" applyProtection="1">
      <alignment horizontal="center" vertical="center"/>
      <protection locked="0"/>
    </xf>
    <xf numFmtId="165" fontId="12" fillId="2" borderId="29" xfId="3" applyNumberFormat="1" applyFont="1" applyFill="1" applyBorder="1" applyAlignment="1" applyProtection="1">
      <alignment horizontal="center" vertical="center"/>
      <protection locked="0"/>
    </xf>
    <xf numFmtId="165" fontId="12" fillId="2" borderId="25" xfId="3" applyNumberFormat="1" applyFont="1" applyFill="1" applyBorder="1" applyAlignment="1" applyProtection="1">
      <alignment horizontal="center" vertical="center"/>
      <protection locked="0"/>
    </xf>
    <xf numFmtId="165" fontId="12" fillId="2" borderId="41" xfId="3" applyNumberFormat="1" applyFont="1" applyFill="1" applyBorder="1" applyAlignment="1" applyProtection="1">
      <alignment horizontal="center" vertical="center"/>
    </xf>
    <xf numFmtId="0" fontId="12" fillId="0" borderId="4" xfId="3" applyFont="1" applyBorder="1" applyAlignment="1" applyProtection="1">
      <alignment horizontal="center" vertical="center"/>
    </xf>
    <xf numFmtId="0" fontId="7" fillId="0" borderId="5" xfId="3" applyFont="1" applyBorder="1" applyAlignment="1" applyProtection="1">
      <alignment vertical="center"/>
    </xf>
    <xf numFmtId="0" fontId="11" fillId="0" borderId="5" xfId="3" applyFont="1" applyBorder="1" applyAlignment="1" applyProtection="1">
      <alignment horizontal="center" vertical="center"/>
    </xf>
    <xf numFmtId="0" fontId="11" fillId="0" borderId="6" xfId="3" applyFont="1" applyBorder="1" applyAlignment="1" applyProtection="1">
      <alignment horizontal="center" vertical="center"/>
    </xf>
    <xf numFmtId="165" fontId="12" fillId="8" borderId="4" xfId="3" applyNumberFormat="1" applyFont="1" applyFill="1" applyBorder="1" applyAlignment="1" applyProtection="1">
      <alignment horizontal="right" vertical="center"/>
      <protection locked="0"/>
    </xf>
    <xf numFmtId="165" fontId="12" fillId="8" borderId="5" xfId="3" applyNumberFormat="1" applyFont="1" applyFill="1" applyBorder="1" applyAlignment="1" applyProtection="1">
      <alignment horizontal="right" vertical="center"/>
      <protection locked="0"/>
    </xf>
    <xf numFmtId="165" fontId="12" fillId="8" borderId="6" xfId="3" applyNumberFormat="1" applyFont="1" applyFill="1" applyBorder="1" applyAlignment="1" applyProtection="1">
      <alignment horizontal="right" vertical="center"/>
      <protection locked="0"/>
    </xf>
    <xf numFmtId="165" fontId="12" fillId="7" borderId="42" xfId="3" applyNumberFormat="1" applyFont="1" applyFill="1" applyBorder="1" applyAlignment="1" applyProtection="1">
      <alignment horizontal="right" vertical="center"/>
    </xf>
    <xf numFmtId="0" fontId="12" fillId="2" borderId="4" xfId="3" applyFont="1" applyFill="1" applyBorder="1" applyProtection="1"/>
    <xf numFmtId="0" fontId="12" fillId="2" borderId="8" xfId="3" applyFont="1" applyFill="1" applyBorder="1" applyProtection="1"/>
    <xf numFmtId="165" fontId="12" fillId="2" borderId="4" xfId="3" applyNumberFormat="1" applyFont="1" applyFill="1" applyBorder="1" applyAlignment="1" applyProtection="1">
      <alignment horizontal="center" vertical="center"/>
      <protection locked="0"/>
    </xf>
    <xf numFmtId="165" fontId="12" fillId="2" borderId="5" xfId="3" applyNumberFormat="1" applyFont="1" applyFill="1" applyBorder="1" applyAlignment="1" applyProtection="1">
      <alignment horizontal="center" vertical="center"/>
      <protection locked="0"/>
    </xf>
    <xf numFmtId="165" fontId="12" fillId="2" borderId="6" xfId="3" applyNumberFormat="1" applyFont="1" applyFill="1" applyBorder="1" applyAlignment="1" applyProtection="1">
      <alignment horizontal="center" vertical="center"/>
      <protection locked="0"/>
    </xf>
    <xf numFmtId="165" fontId="12" fillId="2" borderId="42" xfId="3" applyNumberFormat="1" applyFont="1" applyFill="1" applyBorder="1" applyAlignment="1" applyProtection="1">
      <alignment horizontal="center" vertical="center"/>
    </xf>
    <xf numFmtId="0" fontId="1" fillId="2" borderId="0" xfId="3" applyFill="1" applyAlignment="1" applyProtection="1">
      <alignment horizontal="center"/>
    </xf>
    <xf numFmtId="0" fontId="12" fillId="2" borderId="0" xfId="7" applyFont="1" applyFill="1" applyAlignment="1" applyProtection="1">
      <alignment horizontal="center" vertical="center"/>
    </xf>
    <xf numFmtId="0" fontId="11" fillId="2" borderId="0" xfId="7" applyFont="1" applyFill="1" applyAlignment="1" applyProtection="1">
      <alignment horizontal="center" vertical="center"/>
    </xf>
    <xf numFmtId="0" fontId="12" fillId="2" borderId="0" xfId="3" applyFont="1" applyFill="1" applyProtection="1"/>
    <xf numFmtId="164" fontId="12" fillId="2" borderId="0" xfId="2" applyFont="1" applyFill="1" applyBorder="1">
      <alignment vertical="top"/>
    </xf>
    <xf numFmtId="0" fontId="18" fillId="2" borderId="0" xfId="6" applyFont="1" applyFill="1" applyAlignment="1">
      <alignment vertical="center"/>
    </xf>
    <xf numFmtId="0" fontId="16" fillId="2" borderId="0" xfId="6" applyFont="1" applyFill="1" applyAlignment="1">
      <alignment vertical="center"/>
    </xf>
    <xf numFmtId="0" fontId="12" fillId="2" borderId="0" xfId="3" applyFont="1" applyFill="1" applyBorder="1" applyAlignment="1">
      <alignment vertical="center"/>
    </xf>
    <xf numFmtId="0" fontId="12"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6" borderId="19" xfId="3" applyFont="1" applyFill="1" applyBorder="1" applyAlignment="1">
      <alignment horizontal="center" vertical="center"/>
    </xf>
    <xf numFmtId="0" fontId="7" fillId="2" borderId="0" xfId="3" applyFont="1" applyFill="1" applyBorder="1" applyAlignment="1">
      <alignment horizontal="left" vertical="center"/>
    </xf>
    <xf numFmtId="0" fontId="7" fillId="9" borderId="19" xfId="3" applyFont="1" applyFill="1" applyBorder="1" applyAlignment="1">
      <alignment horizontal="center" vertical="center"/>
    </xf>
    <xf numFmtId="0" fontId="7" fillId="7" borderId="19" xfId="3" applyFont="1" applyFill="1" applyBorder="1" applyAlignment="1">
      <alignment horizontal="center" vertical="center"/>
    </xf>
    <xf numFmtId="0" fontId="7" fillId="10" borderId="19" xfId="3" applyFont="1" applyFill="1" applyBorder="1" applyAlignment="1">
      <alignment horizontal="center" vertical="center"/>
    </xf>
    <xf numFmtId="0" fontId="7" fillId="2" borderId="0" xfId="3" applyFont="1" applyFill="1" applyBorder="1" applyAlignment="1">
      <alignment horizontal="center" vertical="center"/>
    </xf>
    <xf numFmtId="0" fontId="19" fillId="2" borderId="0" xfId="3" applyNumberFormat="1" applyFont="1" applyFill="1" applyBorder="1" applyAlignment="1" applyProtection="1">
      <alignment vertical="center"/>
    </xf>
    <xf numFmtId="0" fontId="20" fillId="2" borderId="0" xfId="6" applyFont="1" applyFill="1" applyBorder="1" applyAlignment="1" applyProtection="1">
      <alignment horizontal="left" vertical="center"/>
    </xf>
    <xf numFmtId="0" fontId="20" fillId="2" borderId="0" xfId="6" applyFont="1" applyFill="1" applyBorder="1" applyAlignment="1" applyProtection="1">
      <alignment horizontal="center" vertical="center"/>
    </xf>
    <xf numFmtId="0" fontId="20" fillId="2" borderId="0" xfId="6" applyFont="1" applyFill="1" applyBorder="1" applyAlignment="1" applyProtection="1">
      <alignment vertical="center"/>
    </xf>
    <xf numFmtId="0" fontId="18" fillId="0" borderId="12" xfId="6" applyFont="1" applyFill="1" applyBorder="1" applyAlignment="1" applyProtection="1">
      <alignment horizontal="center" vertical="top"/>
    </xf>
    <xf numFmtId="0" fontId="18" fillId="2" borderId="0" xfId="6" applyFont="1" applyFill="1" applyBorder="1" applyAlignment="1" applyProtection="1">
      <alignment horizontal="left" vertical="top"/>
    </xf>
    <xf numFmtId="0" fontId="18" fillId="4" borderId="23" xfId="6" applyFont="1" applyFill="1" applyBorder="1" applyAlignment="1" applyProtection="1">
      <alignment vertical="top"/>
    </xf>
    <xf numFmtId="0" fontId="18" fillId="4" borderId="26" xfId="6" applyFont="1" applyFill="1" applyBorder="1" applyAlignment="1" applyProtection="1">
      <alignment vertical="top"/>
    </xf>
    <xf numFmtId="0" fontId="18" fillId="4" borderId="27" xfId="6" applyFont="1" applyFill="1" applyBorder="1" applyAlignment="1" applyProtection="1">
      <alignment vertical="top"/>
    </xf>
    <xf numFmtId="0" fontId="16" fillId="0" borderId="18" xfId="6" applyFont="1" applyFill="1" applyBorder="1" applyAlignment="1" applyProtection="1">
      <alignment horizontal="center" vertical="top"/>
    </xf>
    <xf numFmtId="0" fontId="14" fillId="2" borderId="0" xfId="6" applyFont="1" applyFill="1" applyBorder="1" applyAlignment="1" applyProtection="1">
      <alignment horizontal="left" vertical="top" wrapText="1"/>
    </xf>
    <xf numFmtId="0" fontId="7" fillId="2" borderId="0" xfId="7" applyFont="1" applyFill="1" applyAlignment="1" applyProtection="1">
      <alignment horizontal="left" vertical="top"/>
    </xf>
    <xf numFmtId="0" fontId="1" fillId="2" borderId="0" xfId="3" applyFill="1" applyAlignment="1" applyProtection="1">
      <alignment horizontal="left" vertical="top"/>
    </xf>
    <xf numFmtId="0" fontId="14" fillId="2" borderId="0" xfId="6" applyFont="1" applyFill="1" applyBorder="1" applyAlignment="1" applyProtection="1">
      <alignment horizontal="left" vertical="top"/>
    </xf>
    <xf numFmtId="0" fontId="16" fillId="0" borderId="18" xfId="6" applyNumberFormat="1" applyFont="1" applyFill="1" applyBorder="1" applyAlignment="1" applyProtection="1">
      <alignment horizontal="center" vertical="top" wrapText="1"/>
    </xf>
    <xf numFmtId="0" fontId="16" fillId="0" borderId="18" xfId="6" applyNumberFormat="1" applyFont="1" applyFill="1" applyBorder="1" applyAlignment="1" applyProtection="1">
      <alignment horizontal="center" vertical="top"/>
    </xf>
    <xf numFmtId="0" fontId="16" fillId="0" borderId="28" xfId="6" applyNumberFormat="1" applyFont="1" applyFill="1" applyBorder="1" applyAlignment="1" applyProtection="1">
      <alignment horizontal="center" vertical="top"/>
    </xf>
    <xf numFmtId="0" fontId="1" fillId="0" borderId="0" xfId="3" applyFill="1" applyAlignment="1" applyProtection="1">
      <alignment vertical="center"/>
    </xf>
    <xf numFmtId="0" fontId="5" fillId="3" borderId="0" xfId="3" applyFont="1" applyFill="1" applyBorder="1" applyAlignment="1">
      <alignment horizontal="left" vertical="center"/>
    </xf>
    <xf numFmtId="0" fontId="21" fillId="2" borderId="0" xfId="6" applyFont="1" applyFill="1" applyBorder="1" applyAlignment="1" applyProtection="1">
      <alignment vertical="center"/>
    </xf>
    <xf numFmtId="0" fontId="21" fillId="2" borderId="0" xfId="6" applyFont="1" applyFill="1" applyBorder="1" applyAlignment="1" applyProtection="1">
      <alignment horizontal="center" vertical="center"/>
    </xf>
    <xf numFmtId="0" fontId="16" fillId="2" borderId="0" xfId="6" applyFont="1" applyFill="1" applyAlignment="1" applyProtection="1">
      <alignment vertical="center"/>
    </xf>
    <xf numFmtId="164" fontId="1" fillId="2" borderId="0" xfId="2" applyFill="1">
      <alignment vertical="top"/>
    </xf>
    <xf numFmtId="0" fontId="8" fillId="2" borderId="44" xfId="3" applyFont="1" applyFill="1" applyBorder="1" applyAlignment="1" applyProtection="1">
      <alignment vertical="center" wrapText="1"/>
    </xf>
    <xf numFmtId="0" fontId="8" fillId="4" borderId="4" xfId="6" applyFont="1" applyFill="1" applyBorder="1" applyAlignment="1" applyProtection="1">
      <alignment horizontal="left" vertical="center"/>
    </xf>
    <xf numFmtId="0" fontId="8" fillId="4" borderId="5" xfId="6" applyFont="1" applyFill="1" applyBorder="1" applyAlignment="1" applyProtection="1">
      <alignment horizontal="left" vertical="center"/>
    </xf>
    <xf numFmtId="0" fontId="8" fillId="4" borderId="5" xfId="6" applyFont="1" applyFill="1" applyBorder="1" applyAlignment="1" applyProtection="1">
      <alignment horizontal="center" vertical="center"/>
    </xf>
    <xf numFmtId="0" fontId="8" fillId="4" borderId="6" xfId="6" applyFont="1" applyFill="1" applyBorder="1" applyAlignment="1" applyProtection="1">
      <alignment horizontal="center" vertical="center"/>
    </xf>
    <xf numFmtId="0" fontId="8" fillId="4" borderId="45" xfId="3" applyFont="1" applyFill="1" applyBorder="1" applyAlignment="1" applyProtection="1">
      <alignment horizontal="center" vertical="center" wrapText="1"/>
    </xf>
    <xf numFmtId="0" fontId="8" fillId="4" borderId="46" xfId="3" applyFont="1" applyFill="1" applyBorder="1" applyAlignment="1" applyProtection="1">
      <alignment horizontal="center" vertical="center" wrapText="1"/>
    </xf>
    <xf numFmtId="0" fontId="8" fillId="4" borderId="44" xfId="3" applyFont="1" applyFill="1" applyBorder="1" applyAlignment="1" applyProtection="1">
      <alignment horizontal="center" vertical="center" wrapText="1"/>
    </xf>
    <xf numFmtId="0" fontId="8" fillId="4" borderId="47" xfId="3" applyFont="1" applyFill="1" applyBorder="1" applyAlignment="1" applyProtection="1">
      <alignment horizontal="center" vertical="center" wrapText="1"/>
    </xf>
    <xf numFmtId="0" fontId="8" fillId="2" borderId="48" xfId="6" applyFont="1" applyFill="1" applyBorder="1" applyAlignment="1" applyProtection="1">
      <alignment horizontal="left" vertical="center"/>
    </xf>
    <xf numFmtId="0" fontId="8" fillId="2" borderId="0" xfId="6" applyFont="1" applyFill="1" applyBorder="1" applyAlignment="1" applyProtection="1">
      <alignment horizontal="center" vertical="center"/>
    </xf>
    <xf numFmtId="0" fontId="1" fillId="2" borderId="0" xfId="3" applyFill="1" applyBorder="1" applyAlignment="1" applyProtection="1">
      <alignment vertical="center"/>
    </xf>
    <xf numFmtId="0" fontId="8" fillId="2" borderId="44" xfId="6" applyFont="1" applyFill="1" applyBorder="1" applyAlignment="1" applyProtection="1">
      <alignment horizontal="left" vertical="center"/>
    </xf>
    <xf numFmtId="0" fontId="8" fillId="4" borderId="1" xfId="6" applyFont="1" applyFill="1" applyBorder="1" applyAlignment="1" applyProtection="1">
      <alignment horizontal="center" vertical="center"/>
    </xf>
    <xf numFmtId="0" fontId="8" fillId="4" borderId="8" xfId="3" applyFont="1" applyFill="1" applyBorder="1"/>
    <xf numFmtId="0" fontId="16" fillId="2" borderId="0" xfId="6" applyFont="1" applyFill="1" applyBorder="1" applyAlignment="1" applyProtection="1">
      <alignment horizontal="center" vertical="center"/>
    </xf>
    <xf numFmtId="0" fontId="16" fillId="2" borderId="0" xfId="6" applyFont="1" applyFill="1" applyBorder="1" applyAlignment="1" applyProtection="1">
      <alignment vertical="center"/>
    </xf>
    <xf numFmtId="0" fontId="16" fillId="2" borderId="44" xfId="6" applyFont="1" applyFill="1" applyBorder="1" applyAlignment="1" applyProtection="1">
      <alignment vertical="center"/>
    </xf>
    <xf numFmtId="0" fontId="14" fillId="0" borderId="12" xfId="6" applyFont="1" applyFill="1" applyBorder="1" applyAlignment="1" applyProtection="1">
      <alignment horizontal="center" vertical="center"/>
    </xf>
    <xf numFmtId="0" fontId="16" fillId="0" borderId="36" xfId="3" applyFont="1" applyBorder="1" applyAlignment="1">
      <alignment vertical="center" wrapText="1"/>
    </xf>
    <xf numFmtId="0" fontId="10" fillId="2" borderId="13" xfId="6" applyFont="1" applyFill="1" applyBorder="1" applyAlignment="1" applyProtection="1">
      <alignment horizontal="center" vertical="center"/>
    </xf>
    <xf numFmtId="0" fontId="10" fillId="2" borderId="14" xfId="6" applyFont="1" applyFill="1" applyBorder="1" applyAlignment="1" applyProtection="1">
      <alignment horizontal="center" vertical="center"/>
    </xf>
    <xf numFmtId="165" fontId="14" fillId="6" borderId="17" xfId="8" applyNumberFormat="1" applyFont="1" applyFill="1" applyBorder="1" applyAlignment="1" applyProtection="1">
      <alignment vertical="center"/>
      <protection locked="0"/>
    </xf>
    <xf numFmtId="165" fontId="14" fillId="6" borderId="13" xfId="8" applyNumberFormat="1" applyFont="1" applyFill="1" applyBorder="1" applyAlignment="1" applyProtection="1">
      <alignment vertical="center"/>
      <protection locked="0"/>
    </xf>
    <xf numFmtId="165" fontId="14" fillId="7" borderId="49" xfId="3" applyNumberFormat="1" applyFont="1" applyFill="1" applyBorder="1" applyAlignment="1" applyProtection="1">
      <alignment vertical="center"/>
    </xf>
    <xf numFmtId="165" fontId="13" fillId="2" borderId="15" xfId="3" applyNumberFormat="1" applyFont="1" applyFill="1" applyBorder="1" applyAlignment="1">
      <alignment horizontal="center" vertical="center"/>
    </xf>
    <xf numFmtId="165" fontId="14" fillId="2" borderId="17" xfId="8" applyNumberFormat="1" applyFont="1" applyFill="1" applyBorder="1" applyAlignment="1" applyProtection="1">
      <alignment horizontal="center" vertical="center"/>
      <protection locked="0"/>
    </xf>
    <xf numFmtId="165" fontId="14" fillId="2" borderId="13" xfId="8" applyNumberFormat="1" applyFont="1" applyFill="1" applyBorder="1" applyAlignment="1" applyProtection="1">
      <alignment horizontal="center" vertical="center"/>
      <protection locked="0"/>
    </xf>
    <xf numFmtId="165" fontId="14" fillId="2" borderId="49" xfId="3" applyNumberFormat="1" applyFont="1" applyFill="1" applyBorder="1" applyAlignment="1" applyProtection="1">
      <alignment horizontal="center" vertical="center"/>
    </xf>
    <xf numFmtId="164" fontId="2" fillId="2" borderId="0" xfId="2" applyFont="1" applyFill="1" applyBorder="1">
      <alignment vertical="top"/>
    </xf>
    <xf numFmtId="0" fontId="14" fillId="0" borderId="38" xfId="6" applyFont="1" applyFill="1" applyBorder="1" applyAlignment="1" applyProtection="1">
      <alignment horizontal="center" vertical="center"/>
    </xf>
    <xf numFmtId="0" fontId="10" fillId="2" borderId="19" xfId="6" applyFont="1" applyFill="1" applyBorder="1" applyAlignment="1" applyProtection="1">
      <alignment horizontal="center" vertical="center"/>
    </xf>
    <xf numFmtId="0" fontId="10" fillId="2" borderId="20" xfId="6" applyFont="1" applyFill="1" applyBorder="1" applyAlignment="1" applyProtection="1">
      <alignment horizontal="center" vertical="center"/>
    </xf>
    <xf numFmtId="165" fontId="14" fillId="6" borderId="23" xfId="8" applyNumberFormat="1" applyFont="1" applyFill="1" applyBorder="1" applyAlignment="1" applyProtection="1">
      <alignment vertical="center"/>
      <protection locked="0"/>
    </xf>
    <xf numFmtId="165" fontId="14" fillId="6" borderId="19" xfId="8" applyNumberFormat="1" applyFont="1" applyFill="1" applyBorder="1" applyAlignment="1" applyProtection="1">
      <alignment vertical="center"/>
      <protection locked="0"/>
    </xf>
    <xf numFmtId="165" fontId="14" fillId="7" borderId="27" xfId="3" applyNumberFormat="1" applyFont="1" applyFill="1" applyBorder="1" applyAlignment="1" applyProtection="1">
      <alignment vertical="center"/>
    </xf>
    <xf numFmtId="0" fontId="2" fillId="2" borderId="0" xfId="3" applyFont="1" applyFill="1" applyAlignment="1" applyProtection="1">
      <alignment vertical="center"/>
    </xf>
    <xf numFmtId="165" fontId="22" fillId="2" borderId="50" xfId="3" applyNumberFormat="1" applyFont="1" applyFill="1" applyBorder="1" applyAlignment="1">
      <alignment horizontal="center" vertical="center"/>
    </xf>
    <xf numFmtId="165" fontId="22" fillId="2" borderId="51" xfId="3" applyNumberFormat="1" applyFont="1" applyFill="1" applyBorder="1" applyAlignment="1">
      <alignment horizontal="center" vertical="center"/>
    </xf>
    <xf numFmtId="165" fontId="22" fillId="2" borderId="0" xfId="3" applyNumberFormat="1" applyFont="1" applyFill="1" applyBorder="1" applyAlignment="1">
      <alignment horizontal="center" vertical="center"/>
    </xf>
    <xf numFmtId="165" fontId="14" fillId="2" borderId="23" xfId="8" applyNumberFormat="1" applyFont="1" applyFill="1" applyBorder="1" applyAlignment="1" applyProtection="1">
      <alignment horizontal="center" vertical="center"/>
      <protection locked="0"/>
    </xf>
    <xf numFmtId="165" fontId="14" fillId="2" borderId="19" xfId="8" applyNumberFormat="1" applyFont="1" applyFill="1" applyBorder="1" applyAlignment="1" applyProtection="1">
      <alignment horizontal="center" vertical="center"/>
      <protection locked="0"/>
    </xf>
    <xf numFmtId="165" fontId="14" fillId="2" borderId="27" xfId="3" applyNumberFormat="1" applyFont="1" applyFill="1" applyBorder="1" applyAlignment="1" applyProtection="1">
      <alignment horizontal="center" vertical="center"/>
    </xf>
    <xf numFmtId="0" fontId="14" fillId="0" borderId="18" xfId="6" applyFont="1" applyFill="1" applyBorder="1" applyAlignment="1" applyProtection="1">
      <alignment horizontal="center" vertical="center"/>
    </xf>
    <xf numFmtId="0" fontId="16" fillId="0" borderId="19" xfId="6" applyFont="1" applyFill="1" applyBorder="1" applyAlignment="1">
      <alignment vertical="center" wrapText="1"/>
    </xf>
    <xf numFmtId="0" fontId="10" fillId="2" borderId="19" xfId="6" applyFont="1" applyFill="1" applyBorder="1" applyAlignment="1">
      <alignment horizontal="center" vertical="center" wrapText="1"/>
    </xf>
    <xf numFmtId="0" fontId="10" fillId="2" borderId="36" xfId="6" applyFont="1" applyFill="1" applyBorder="1" applyAlignment="1">
      <alignment horizontal="center" vertical="center" wrapText="1"/>
    </xf>
    <xf numFmtId="165" fontId="22" fillId="2" borderId="23" xfId="3" applyNumberFormat="1" applyFont="1" applyFill="1" applyBorder="1" applyAlignment="1">
      <alignment vertical="center"/>
    </xf>
    <xf numFmtId="165" fontId="22" fillId="2" borderId="21" xfId="3" applyNumberFormat="1" applyFont="1" applyFill="1" applyBorder="1" applyAlignment="1">
      <alignment vertical="center"/>
    </xf>
    <xf numFmtId="165" fontId="22" fillId="2" borderId="0" xfId="3" applyNumberFormat="1" applyFont="1" applyFill="1" applyBorder="1" applyAlignment="1">
      <alignment vertical="center"/>
    </xf>
    <xf numFmtId="0" fontId="16" fillId="0" borderId="40" xfId="6" applyFont="1" applyFill="1" applyBorder="1" applyAlignment="1">
      <alignment vertical="center" wrapText="1"/>
    </xf>
    <xf numFmtId="0" fontId="10" fillId="2" borderId="40" xfId="6" applyFont="1" applyFill="1" applyBorder="1" applyAlignment="1">
      <alignment horizontal="center" vertical="center" wrapText="1"/>
    </xf>
    <xf numFmtId="0" fontId="10" fillId="2" borderId="40" xfId="6" applyFont="1" applyFill="1" applyBorder="1" applyAlignment="1" applyProtection="1">
      <alignment horizontal="center" vertical="center"/>
    </xf>
    <xf numFmtId="0" fontId="10" fillId="2" borderId="52" xfId="6" applyFont="1" applyFill="1" applyBorder="1" applyAlignment="1" applyProtection="1">
      <alignment horizontal="center" vertical="center"/>
    </xf>
    <xf numFmtId="165" fontId="14" fillId="6" borderId="53" xfId="8" applyNumberFormat="1" applyFont="1" applyFill="1" applyBorder="1" applyAlignment="1" applyProtection="1">
      <alignment vertical="center"/>
      <protection locked="0"/>
    </xf>
    <xf numFmtId="165" fontId="14" fillId="6" borderId="40" xfId="8" applyNumberFormat="1" applyFont="1" applyFill="1" applyBorder="1" applyAlignment="1" applyProtection="1">
      <alignment vertical="center"/>
      <protection locked="0"/>
    </xf>
    <xf numFmtId="165" fontId="14" fillId="7" borderId="54" xfId="3" applyNumberFormat="1" applyFont="1" applyFill="1" applyBorder="1" applyAlignment="1" applyProtection="1">
      <alignment vertical="center"/>
    </xf>
    <xf numFmtId="165" fontId="14" fillId="2" borderId="53" xfId="8" applyNumberFormat="1" applyFont="1" applyFill="1" applyBorder="1" applyAlignment="1" applyProtection="1">
      <alignment horizontal="center" vertical="center"/>
      <protection locked="0"/>
    </xf>
    <xf numFmtId="165" fontId="14" fillId="2" borderId="40" xfId="8" applyNumberFormat="1" applyFont="1" applyFill="1" applyBorder="1" applyAlignment="1" applyProtection="1">
      <alignment horizontal="center" vertical="center"/>
      <protection locked="0"/>
    </xf>
    <xf numFmtId="165" fontId="14" fillId="2" borderId="54" xfId="3" applyNumberFormat="1" applyFont="1" applyFill="1" applyBorder="1" applyAlignment="1" applyProtection="1">
      <alignment horizontal="center" vertical="center"/>
    </xf>
    <xf numFmtId="0" fontId="10" fillId="0" borderId="19" xfId="6" applyFont="1" applyFill="1" applyBorder="1" applyAlignment="1" applyProtection="1">
      <alignment horizontal="center" vertical="center"/>
    </xf>
    <xf numFmtId="0" fontId="16" fillId="0" borderId="36" xfId="6" applyFont="1" applyFill="1" applyBorder="1" applyAlignment="1">
      <alignment vertical="center" wrapText="1"/>
    </xf>
    <xf numFmtId="0" fontId="10" fillId="0" borderId="36" xfId="6" applyFont="1" applyFill="1" applyBorder="1" applyAlignment="1" applyProtection="1">
      <alignment horizontal="center" vertical="center"/>
    </xf>
    <xf numFmtId="165" fontId="14" fillId="6" borderId="50" xfId="8" applyNumberFormat="1" applyFont="1" applyFill="1" applyBorder="1" applyAlignment="1" applyProtection="1">
      <alignment vertical="center"/>
      <protection locked="0"/>
    </xf>
    <xf numFmtId="165" fontId="14" fillId="6" borderId="36" xfId="8" applyNumberFormat="1" applyFont="1" applyFill="1" applyBorder="1" applyAlignment="1" applyProtection="1">
      <alignment vertical="center"/>
      <protection locked="0"/>
    </xf>
    <xf numFmtId="165" fontId="14" fillId="7" borderId="55" xfId="3" applyNumberFormat="1" applyFont="1" applyFill="1" applyBorder="1" applyAlignment="1" applyProtection="1">
      <alignment vertical="center"/>
    </xf>
    <xf numFmtId="165" fontId="14" fillId="2" borderId="50" xfId="8" applyNumberFormat="1" applyFont="1" applyFill="1" applyBorder="1" applyAlignment="1" applyProtection="1">
      <alignment horizontal="center" vertical="center"/>
      <protection locked="0"/>
    </xf>
    <xf numFmtId="165" fontId="14" fillId="2" borderId="36" xfId="8" applyNumberFormat="1" applyFont="1" applyFill="1" applyBorder="1" applyAlignment="1" applyProtection="1">
      <alignment horizontal="center" vertical="center"/>
      <protection locked="0"/>
    </xf>
    <xf numFmtId="165" fontId="14" fillId="2" borderId="55" xfId="3" applyNumberFormat="1" applyFont="1" applyFill="1" applyBorder="1" applyAlignment="1" applyProtection="1">
      <alignment horizontal="center" vertical="center"/>
    </xf>
    <xf numFmtId="0" fontId="16" fillId="6" borderId="19" xfId="6" applyFont="1" applyFill="1" applyBorder="1" applyAlignment="1" applyProtection="1">
      <alignment vertical="center" wrapText="1"/>
      <protection locked="0"/>
    </xf>
    <xf numFmtId="0" fontId="14" fillId="2" borderId="19" xfId="6" applyFont="1" applyFill="1" applyBorder="1" applyAlignment="1">
      <alignment vertical="center" wrapText="1"/>
    </xf>
    <xf numFmtId="0" fontId="14" fillId="2" borderId="18" xfId="6" applyFont="1" applyFill="1" applyBorder="1" applyAlignment="1" applyProtection="1">
      <alignment horizontal="center" vertical="center"/>
    </xf>
    <xf numFmtId="0" fontId="14" fillId="2" borderId="39" xfId="6" applyFont="1" applyFill="1" applyBorder="1" applyAlignment="1" applyProtection="1">
      <alignment horizontal="center" vertical="center"/>
    </xf>
    <xf numFmtId="0" fontId="16" fillId="6" borderId="40" xfId="6" applyFont="1" applyFill="1" applyBorder="1" applyAlignment="1" applyProtection="1">
      <alignment vertical="center" wrapText="1"/>
      <protection locked="0"/>
    </xf>
    <xf numFmtId="0" fontId="14" fillId="2" borderId="40" xfId="6" applyFont="1" applyFill="1" applyBorder="1" applyAlignment="1">
      <alignment vertical="center" wrapText="1"/>
    </xf>
    <xf numFmtId="0" fontId="10" fillId="2" borderId="21" xfId="6" applyFont="1" applyFill="1" applyBorder="1" applyAlignment="1" applyProtection="1">
      <alignment horizontal="center" vertical="center"/>
    </xf>
    <xf numFmtId="165" fontId="14" fillId="6" borderId="26" xfId="8" applyNumberFormat="1" applyFont="1" applyFill="1" applyBorder="1" applyAlignment="1" applyProtection="1">
      <alignment vertical="center"/>
      <protection locked="0"/>
    </xf>
    <xf numFmtId="165" fontId="12" fillId="2" borderId="53" xfId="3" applyNumberFormat="1" applyFont="1" applyFill="1" applyBorder="1" applyAlignment="1">
      <alignment vertical="center"/>
    </xf>
    <xf numFmtId="0" fontId="14" fillId="2" borderId="56" xfId="6" applyFont="1" applyFill="1" applyBorder="1" applyAlignment="1" applyProtection="1">
      <alignment horizontal="center" vertical="center"/>
    </xf>
    <xf numFmtId="0" fontId="16" fillId="6" borderId="57" xfId="6" applyFont="1" applyFill="1" applyBorder="1" applyAlignment="1" applyProtection="1">
      <alignment vertical="center" wrapText="1"/>
      <protection locked="0"/>
    </xf>
    <xf numFmtId="0" fontId="10" fillId="2" borderId="57" xfId="6" applyFont="1" applyFill="1" applyBorder="1" applyAlignment="1">
      <alignment horizontal="center" vertical="center" wrapText="1"/>
    </xf>
    <xf numFmtId="0" fontId="10" fillId="2" borderId="57" xfId="6" applyFont="1" applyFill="1" applyBorder="1" applyAlignment="1" applyProtection="1">
      <alignment horizontal="center" vertical="center"/>
    </xf>
    <xf numFmtId="0" fontId="10" fillId="2" borderId="58" xfId="6" applyFont="1" applyFill="1" applyBorder="1" applyAlignment="1" applyProtection="1">
      <alignment horizontal="center" vertical="center"/>
    </xf>
    <xf numFmtId="165" fontId="14" fillId="6" borderId="0" xfId="8" applyNumberFormat="1" applyFont="1" applyFill="1" applyBorder="1" applyAlignment="1" applyProtection="1">
      <alignment vertical="center"/>
      <protection locked="0"/>
    </xf>
    <xf numFmtId="165" fontId="14" fillId="6" borderId="57" xfId="8" applyNumberFormat="1" applyFont="1" applyFill="1" applyBorder="1" applyAlignment="1" applyProtection="1">
      <alignment vertical="center"/>
      <protection locked="0"/>
    </xf>
    <xf numFmtId="165" fontId="14" fillId="7" borderId="59" xfId="3" applyNumberFormat="1" applyFont="1" applyFill="1" applyBorder="1" applyAlignment="1" applyProtection="1">
      <alignment vertical="center"/>
    </xf>
    <xf numFmtId="0" fontId="14" fillId="2" borderId="57" xfId="6" applyFont="1" applyFill="1" applyBorder="1" applyAlignment="1">
      <alignment vertical="center" wrapText="1"/>
    </xf>
    <xf numFmtId="165" fontId="14" fillId="2" borderId="57" xfId="8" applyNumberFormat="1" applyFont="1" applyFill="1" applyBorder="1" applyAlignment="1" applyProtection="1">
      <alignment horizontal="center" vertical="center"/>
      <protection locked="0"/>
    </xf>
    <xf numFmtId="165" fontId="14" fillId="2" borderId="59" xfId="3" applyNumberFormat="1" applyFont="1" applyFill="1" applyBorder="1" applyAlignment="1" applyProtection="1">
      <alignment horizontal="center" vertical="center"/>
    </xf>
    <xf numFmtId="0" fontId="14" fillId="2" borderId="4" xfId="6" applyFont="1" applyFill="1" applyBorder="1" applyAlignment="1" applyProtection="1">
      <alignment horizontal="center" vertical="center"/>
    </xf>
    <xf numFmtId="0" fontId="16" fillId="0" borderId="5" xfId="6" applyFont="1" applyFill="1" applyBorder="1" applyAlignment="1">
      <alignment vertical="center" wrapText="1"/>
    </xf>
    <xf numFmtId="0" fontId="10" fillId="2" borderId="5" xfId="6" applyFont="1" applyFill="1" applyBorder="1" applyAlignment="1">
      <alignment horizontal="center" vertical="center" wrapText="1"/>
    </xf>
    <xf numFmtId="0" fontId="10" fillId="2" borderId="5" xfId="6" applyFont="1" applyFill="1" applyBorder="1" applyAlignment="1" applyProtection="1">
      <alignment horizontal="center" vertical="center"/>
    </xf>
    <xf numFmtId="0" fontId="10" fillId="2" borderId="8" xfId="6" applyFont="1" applyFill="1" applyBorder="1" applyAlignment="1" applyProtection="1">
      <alignment horizontal="center" vertical="center"/>
    </xf>
    <xf numFmtId="165" fontId="14" fillId="8" borderId="2" xfId="6" applyNumberFormat="1" applyFont="1" applyFill="1" applyBorder="1" applyAlignment="1" applyProtection="1">
      <alignment vertical="center"/>
    </xf>
    <xf numFmtId="165" fontId="14" fillId="8" borderId="5" xfId="6" applyNumberFormat="1" applyFont="1" applyFill="1" applyBorder="1" applyAlignment="1" applyProtection="1">
      <alignment vertical="center"/>
    </xf>
    <xf numFmtId="165" fontId="14" fillId="7" borderId="3" xfId="3" applyNumberFormat="1" applyFont="1" applyFill="1" applyBorder="1" applyAlignment="1" applyProtection="1">
      <alignment vertical="center"/>
    </xf>
    <xf numFmtId="165" fontId="12" fillId="2" borderId="24" xfId="3" applyNumberFormat="1" applyFont="1" applyFill="1" applyBorder="1" applyAlignment="1" applyProtection="1">
      <alignment vertical="center"/>
    </xf>
    <xf numFmtId="165" fontId="12" fillId="2" borderId="25" xfId="3" applyNumberFormat="1" applyFont="1" applyFill="1" applyBorder="1" applyAlignment="1" applyProtection="1">
      <alignment vertical="center"/>
    </xf>
    <xf numFmtId="0" fontId="11" fillId="5" borderId="11" xfId="5" applyFont="1" applyBorder="1" applyAlignment="1" applyProtection="1">
      <alignment horizontal="center" vertical="center" wrapText="1"/>
    </xf>
    <xf numFmtId="165" fontId="14" fillId="2" borderId="2" xfId="6" applyNumberFormat="1" applyFont="1" applyFill="1" applyBorder="1" applyAlignment="1" applyProtection="1">
      <alignment horizontal="center" vertical="center"/>
      <protection locked="0"/>
    </xf>
    <xf numFmtId="165" fontId="14" fillId="2" borderId="5" xfId="6" applyNumberFormat="1" applyFont="1" applyFill="1" applyBorder="1" applyAlignment="1" applyProtection="1">
      <alignment horizontal="center" vertical="center"/>
      <protection locked="0"/>
    </xf>
    <xf numFmtId="165" fontId="14" fillId="2" borderId="3" xfId="3" applyNumberFormat="1" applyFont="1" applyFill="1" applyBorder="1" applyAlignment="1" applyProtection="1">
      <alignment horizontal="center" vertical="center"/>
    </xf>
    <xf numFmtId="0" fontId="14" fillId="2" borderId="0" xfId="6" applyFont="1" applyFill="1" applyBorder="1" applyAlignment="1" applyProtection="1">
      <alignment horizontal="center" vertical="center"/>
    </xf>
    <xf numFmtId="0" fontId="23" fillId="2" borderId="0" xfId="6" applyFont="1" applyFill="1" applyBorder="1" applyAlignment="1">
      <alignment vertical="center" wrapText="1"/>
    </xf>
    <xf numFmtId="0" fontId="23" fillId="2" borderId="0" xfId="6" applyFont="1" applyFill="1" applyBorder="1" applyAlignment="1">
      <alignment horizontal="center" vertical="center" wrapText="1"/>
    </xf>
    <xf numFmtId="0" fontId="10" fillId="2" borderId="0" xfId="6" applyFont="1" applyFill="1" applyBorder="1" applyAlignment="1" applyProtection="1">
      <alignment horizontal="center" vertical="center"/>
    </xf>
    <xf numFmtId="1" fontId="16" fillId="2" borderId="0" xfId="6" applyNumberFormat="1" applyFont="1" applyFill="1" applyBorder="1" applyAlignment="1" applyProtection="1">
      <alignment vertical="center"/>
    </xf>
    <xf numFmtId="0" fontId="16" fillId="0" borderId="36" xfId="3" applyFont="1" applyFill="1" applyBorder="1" applyAlignment="1">
      <alignment vertical="center" wrapText="1"/>
    </xf>
    <xf numFmtId="0" fontId="2" fillId="2" borderId="0" xfId="3" applyFont="1" applyFill="1" applyBorder="1" applyAlignment="1" applyProtection="1">
      <alignment vertical="center"/>
    </xf>
    <xf numFmtId="0" fontId="10" fillId="0" borderId="19" xfId="6" applyFont="1" applyFill="1" applyBorder="1" applyAlignment="1">
      <alignment horizontal="center" vertical="center" wrapText="1"/>
    </xf>
    <xf numFmtId="0" fontId="10" fillId="0" borderId="36" xfId="6" applyFont="1" applyFill="1" applyBorder="1" applyAlignment="1">
      <alignment horizontal="center" vertical="center" wrapText="1"/>
    </xf>
    <xf numFmtId="0" fontId="16" fillId="0" borderId="20" xfId="6" applyFont="1" applyFill="1" applyBorder="1" applyAlignment="1">
      <alignment vertical="center" wrapText="1"/>
    </xf>
    <xf numFmtId="0" fontId="10" fillId="0" borderId="40" xfId="6" applyFont="1" applyFill="1" applyBorder="1" applyAlignment="1">
      <alignment horizontal="center" vertical="center" wrapText="1"/>
    </xf>
    <xf numFmtId="0" fontId="10" fillId="2" borderId="60" xfId="6" applyFont="1" applyFill="1" applyBorder="1" applyAlignment="1" applyProtection="1">
      <alignment horizontal="center" vertical="center"/>
    </xf>
    <xf numFmtId="165" fontId="14" fillId="2" borderId="26" xfId="8" applyNumberFormat="1" applyFont="1" applyFill="1" applyBorder="1" applyAlignment="1" applyProtection="1">
      <alignment horizontal="center" vertical="center"/>
      <protection locked="0"/>
    </xf>
    <xf numFmtId="0" fontId="10" fillId="0" borderId="46" xfId="6" applyFont="1" applyFill="1" applyBorder="1" applyAlignment="1">
      <alignment horizontal="center" vertical="center" wrapText="1"/>
    </xf>
    <xf numFmtId="0" fontId="10" fillId="2" borderId="46" xfId="6" applyFont="1" applyFill="1" applyBorder="1" applyAlignment="1" applyProtection="1">
      <alignment horizontal="center" vertical="center"/>
    </xf>
    <xf numFmtId="165" fontId="12" fillId="2" borderId="61" xfId="3" applyNumberFormat="1" applyFont="1" applyFill="1" applyBorder="1" applyAlignment="1">
      <alignment vertical="center"/>
    </xf>
    <xf numFmtId="165" fontId="14" fillId="2" borderId="0" xfId="8" applyNumberFormat="1" applyFont="1" applyFill="1" applyBorder="1" applyAlignment="1" applyProtection="1">
      <alignment horizontal="center" vertical="center"/>
      <protection locked="0"/>
    </xf>
    <xf numFmtId="1" fontId="16" fillId="2" borderId="0" xfId="6" applyNumberFormat="1" applyFont="1" applyFill="1" applyBorder="1" applyAlignment="1" applyProtection="1">
      <alignment vertical="center"/>
      <protection locked="0"/>
    </xf>
    <xf numFmtId="0" fontId="18" fillId="0" borderId="12" xfId="6" applyFont="1" applyFill="1" applyBorder="1" applyAlignment="1" applyProtection="1">
      <alignment horizontal="center" vertical="center"/>
    </xf>
    <xf numFmtId="0" fontId="18" fillId="4" borderId="23" xfId="6" applyFont="1" applyFill="1" applyBorder="1" applyAlignment="1" applyProtection="1">
      <alignment horizontal="left" vertical="center"/>
    </xf>
    <xf numFmtId="9" fontId="24" fillId="4" borderId="26" xfId="6" applyNumberFormat="1" applyFont="1" applyFill="1" applyBorder="1" applyAlignment="1">
      <alignment horizontal="left" vertical="center" wrapText="1"/>
    </xf>
    <xf numFmtId="9" fontId="24" fillId="4" borderId="27" xfId="6" applyNumberFormat="1" applyFont="1" applyFill="1" applyBorder="1" applyAlignment="1">
      <alignment horizontal="left" vertical="center" wrapText="1"/>
    </xf>
    <xf numFmtId="0" fontId="16" fillId="0" borderId="38" xfId="6" applyFont="1" applyFill="1" applyBorder="1" applyAlignment="1" applyProtection="1">
      <alignment horizontal="center" vertical="top" wrapText="1"/>
    </xf>
    <xf numFmtId="164" fontId="22" fillId="2" borderId="0" xfId="2" applyFont="1" applyFill="1" applyBorder="1">
      <alignment vertical="top"/>
    </xf>
    <xf numFmtId="0" fontId="16" fillId="0" borderId="18" xfId="6" applyFont="1" applyFill="1" applyBorder="1" applyAlignment="1" applyProtection="1">
      <alignment horizontal="center" vertical="top" wrapText="1"/>
    </xf>
    <xf numFmtId="0" fontId="16" fillId="0" borderId="63" xfId="6" applyFont="1" applyFill="1" applyBorder="1" applyAlignment="1" applyProtection="1">
      <alignment horizontal="center" vertical="top" wrapText="1"/>
    </xf>
    <xf numFmtId="0" fontId="4" fillId="3" borderId="0" xfId="3" applyFont="1" applyFill="1" applyBorder="1" applyAlignment="1">
      <alignment horizontal="left" vertical="center"/>
    </xf>
    <xf numFmtId="0" fontId="25" fillId="2" borderId="0" xfId="9" applyFont="1" applyFill="1" applyBorder="1" applyAlignment="1" applyProtection="1">
      <alignment vertical="center"/>
    </xf>
    <xf numFmtId="0" fontId="26" fillId="2" borderId="0" xfId="9" applyFont="1" applyFill="1" applyBorder="1" applyAlignment="1" applyProtection="1">
      <alignment vertical="center"/>
    </xf>
    <xf numFmtId="0" fontId="27" fillId="2" borderId="0" xfId="9" applyFont="1" applyFill="1"/>
    <xf numFmtId="0" fontId="27" fillId="2" borderId="0" xfId="9" applyFont="1" applyFill="1" applyAlignment="1" applyProtection="1">
      <alignment vertical="center"/>
    </xf>
    <xf numFmtId="0" fontId="27" fillId="0" borderId="0" xfId="9" applyFont="1"/>
    <xf numFmtId="0" fontId="28" fillId="2" borderId="0" xfId="9" applyFont="1" applyFill="1"/>
    <xf numFmtId="0" fontId="8" fillId="2" borderId="44" xfId="3" applyFont="1" applyFill="1" applyBorder="1" applyAlignment="1">
      <alignment horizontal="center" vertical="center" wrapText="1"/>
    </xf>
    <xf numFmtId="164" fontId="12" fillId="2" borderId="21" xfId="2" applyFont="1" applyFill="1" applyBorder="1">
      <alignment vertical="top"/>
    </xf>
    <xf numFmtId="0" fontId="8" fillId="4" borderId="29" xfId="3" applyFont="1" applyFill="1" applyBorder="1" applyAlignment="1" applyProtection="1">
      <alignment horizontal="center" vertical="center" wrapText="1"/>
    </xf>
    <xf numFmtId="0" fontId="8" fillId="4" borderId="30" xfId="3" applyFont="1" applyFill="1" applyBorder="1" applyAlignment="1" applyProtection="1">
      <alignment horizontal="center" vertical="center" wrapText="1"/>
    </xf>
    <xf numFmtId="0" fontId="8" fillId="4" borderId="8" xfId="3" applyFont="1" applyFill="1" applyBorder="1" applyAlignment="1" applyProtection="1">
      <alignment horizontal="center" vertical="center" wrapText="1"/>
    </xf>
    <xf numFmtId="0" fontId="30" fillId="2" borderId="0" xfId="9" applyFont="1" applyFill="1" applyBorder="1" applyAlignment="1" applyProtection="1">
      <alignment horizontal="center" vertical="center"/>
    </xf>
    <xf numFmtId="0" fontId="30" fillId="2" borderId="0" xfId="9" applyFont="1" applyFill="1" applyBorder="1" applyAlignment="1">
      <alignment horizontal="center" vertical="center" wrapText="1"/>
    </xf>
    <xf numFmtId="0" fontId="8" fillId="2" borderId="48" xfId="3" applyFont="1" applyFill="1" applyBorder="1" applyAlignment="1" applyProtection="1">
      <alignment vertical="center" wrapText="1"/>
    </xf>
    <xf numFmtId="164" fontId="12" fillId="2" borderId="25" xfId="2" applyFont="1" applyFill="1" applyBorder="1">
      <alignment vertical="top"/>
    </xf>
    <xf numFmtId="0" fontId="11" fillId="5" borderId="70" xfId="5" applyFont="1" applyBorder="1" applyAlignment="1" applyProtection="1">
      <alignment horizontal="center" vertical="center"/>
    </xf>
    <xf numFmtId="0" fontId="8" fillId="2" borderId="0" xfId="3" applyFont="1" applyFill="1" applyBorder="1" applyAlignment="1" applyProtection="1">
      <alignment vertical="center"/>
    </xf>
    <xf numFmtId="0" fontId="11" fillId="0" borderId="15" xfId="3" applyFont="1" applyBorder="1" applyAlignment="1" applyProtection="1">
      <alignment horizontal="center" vertical="center"/>
    </xf>
    <xf numFmtId="165" fontId="14" fillId="6" borderId="12" xfId="4" applyNumberFormat="1" applyFont="1" applyFill="1" applyBorder="1" applyAlignment="1" applyProtection="1">
      <alignment vertical="center"/>
      <protection locked="0"/>
    </xf>
    <xf numFmtId="165" fontId="14" fillId="6" borderId="13" xfId="4" applyNumberFormat="1" applyFont="1" applyFill="1" applyBorder="1" applyAlignment="1" applyProtection="1">
      <alignment vertical="center"/>
      <protection locked="0"/>
    </xf>
    <xf numFmtId="165" fontId="12" fillId="7" borderId="15" xfId="3" applyNumberFormat="1" applyFont="1" applyFill="1" applyBorder="1" applyAlignment="1" applyProtection="1">
      <alignment vertical="center"/>
    </xf>
    <xf numFmtId="165" fontId="14" fillId="6" borderId="12" xfId="4" applyNumberFormat="1" applyFont="1" applyFill="1" applyBorder="1" applyAlignment="1" applyProtection="1">
      <alignment horizontal="right" vertical="center"/>
      <protection locked="0"/>
    </xf>
    <xf numFmtId="165" fontId="14" fillId="6" borderId="13" xfId="4" applyNumberFormat="1" applyFont="1" applyFill="1" applyBorder="1" applyAlignment="1" applyProtection="1">
      <alignment horizontal="right" vertical="center"/>
      <protection locked="0"/>
    </xf>
    <xf numFmtId="165" fontId="13" fillId="2" borderId="12" xfId="3" applyNumberFormat="1" applyFont="1" applyFill="1" applyBorder="1" applyAlignment="1">
      <alignment horizontal="center" vertical="center"/>
    </xf>
    <xf numFmtId="164" fontId="12" fillId="2" borderId="15" xfId="2" applyFont="1" applyFill="1" applyBorder="1">
      <alignment vertical="top"/>
    </xf>
    <xf numFmtId="165" fontId="14" fillId="2" borderId="15" xfId="3" applyNumberFormat="1" applyFont="1" applyFill="1" applyBorder="1" applyAlignment="1" applyProtection="1">
      <alignment horizontal="center" vertical="center"/>
    </xf>
    <xf numFmtId="165" fontId="14" fillId="6" borderId="19" xfId="4" applyNumberFormat="1" applyFont="1" applyFill="1" applyBorder="1" applyAlignment="1" applyProtection="1">
      <alignment vertical="center"/>
      <protection locked="0"/>
    </xf>
    <xf numFmtId="165" fontId="12" fillId="7" borderId="21" xfId="3" applyNumberFormat="1" applyFont="1" applyFill="1" applyBorder="1" applyAlignment="1" applyProtection="1">
      <alignment vertical="center"/>
    </xf>
    <xf numFmtId="165" fontId="14" fillId="6" borderId="19" xfId="4" applyNumberFormat="1" applyFont="1" applyFill="1" applyBorder="1" applyAlignment="1" applyProtection="1">
      <alignment horizontal="right" vertical="center"/>
      <protection locked="0"/>
    </xf>
    <xf numFmtId="165" fontId="14" fillId="2" borderId="20" xfId="3" applyNumberFormat="1" applyFont="1" applyFill="1" applyBorder="1" applyAlignment="1" applyProtection="1">
      <alignment horizontal="center" vertical="center"/>
      <protection locked="0"/>
    </xf>
    <xf numFmtId="165" fontId="12" fillId="2" borderId="28" xfId="3" applyNumberFormat="1" applyFont="1" applyFill="1" applyBorder="1" applyAlignment="1">
      <alignment vertical="center"/>
    </xf>
    <xf numFmtId="0" fontId="31" fillId="0" borderId="20" xfId="3" applyFont="1" applyBorder="1" applyAlignment="1" applyProtection="1">
      <alignment horizontal="center" vertical="center"/>
    </xf>
    <xf numFmtId="0" fontId="10" fillId="2" borderId="26" xfId="3" applyFont="1" applyFill="1" applyBorder="1" applyAlignment="1" applyProtection="1">
      <alignment horizontal="center" vertical="center"/>
    </xf>
    <xf numFmtId="165" fontId="12" fillId="2" borderId="71" xfId="3" applyNumberFormat="1" applyFont="1" applyFill="1" applyBorder="1" applyAlignment="1" applyProtection="1">
      <alignment vertical="center"/>
    </xf>
    <xf numFmtId="165" fontId="12" fillId="2" borderId="26" xfId="3" applyNumberFormat="1" applyFont="1" applyFill="1" applyBorder="1" applyAlignment="1" applyProtection="1">
      <alignment vertical="center"/>
    </xf>
    <xf numFmtId="0" fontId="27" fillId="2" borderId="0" xfId="9" applyFont="1" applyFill="1" applyProtection="1"/>
    <xf numFmtId="0" fontId="10" fillId="0" borderId="21" xfId="3" applyFont="1" applyBorder="1" applyAlignment="1" applyProtection="1">
      <alignment horizontal="center" vertical="center"/>
    </xf>
    <xf numFmtId="165" fontId="14" fillId="6" borderId="18" xfId="4" applyNumberFormat="1" applyFont="1" applyFill="1" applyBorder="1" applyAlignment="1" applyProtection="1">
      <alignment vertical="center"/>
      <protection locked="0"/>
    </xf>
    <xf numFmtId="165" fontId="14" fillId="6" borderId="18" xfId="4" applyNumberFormat="1" applyFont="1" applyFill="1" applyBorder="1" applyAlignment="1" applyProtection="1">
      <alignment horizontal="right" vertical="center"/>
      <protection locked="0"/>
    </xf>
    <xf numFmtId="0" fontId="11" fillId="0" borderId="25" xfId="3" applyFont="1" applyBorder="1" applyAlignment="1" applyProtection="1">
      <alignment horizontal="center" vertical="center"/>
    </xf>
    <xf numFmtId="165" fontId="14" fillId="7" borderId="28" xfId="6" applyNumberFormat="1" applyFont="1" applyFill="1" applyBorder="1" applyAlignment="1" applyProtection="1">
      <alignment vertical="center"/>
    </xf>
    <xf numFmtId="165" fontId="14" fillId="7" borderId="29" xfId="6" applyNumberFormat="1" applyFont="1" applyFill="1" applyBorder="1" applyAlignment="1" applyProtection="1">
      <alignment vertical="center"/>
    </xf>
    <xf numFmtId="165" fontId="14" fillId="7" borderId="30" xfId="6" applyNumberFormat="1" applyFont="1" applyFill="1" applyBorder="1" applyAlignment="1" applyProtection="1">
      <alignment vertical="center"/>
    </xf>
    <xf numFmtId="165" fontId="12" fillId="7" borderId="25" xfId="3" applyNumberFormat="1" applyFont="1" applyFill="1" applyBorder="1" applyAlignment="1" applyProtection="1">
      <alignment vertical="center"/>
    </xf>
    <xf numFmtId="0" fontId="12" fillId="0" borderId="28" xfId="3" applyFont="1" applyFill="1" applyBorder="1" applyAlignment="1" applyProtection="1">
      <alignment vertical="center"/>
    </xf>
    <xf numFmtId="165" fontId="14" fillId="2" borderId="28" xfId="6" applyNumberFormat="1" applyFont="1" applyFill="1" applyBorder="1" applyAlignment="1" applyProtection="1">
      <alignment horizontal="center" vertical="center"/>
    </xf>
    <xf numFmtId="165" fontId="14" fillId="2" borderId="29" xfId="6" applyNumberFormat="1" applyFont="1" applyFill="1" applyBorder="1" applyAlignment="1" applyProtection="1">
      <alignment horizontal="center" vertical="center"/>
    </xf>
    <xf numFmtId="165" fontId="14" fillId="2" borderId="30" xfId="6" applyNumberFormat="1" applyFont="1" applyFill="1" applyBorder="1" applyAlignment="1" applyProtection="1">
      <alignment horizontal="center" vertical="center"/>
    </xf>
    <xf numFmtId="0" fontId="27" fillId="2" borderId="0" xfId="9" applyFont="1" applyFill="1" applyAlignment="1" applyProtection="1">
      <alignment horizontal="center"/>
    </xf>
    <xf numFmtId="0" fontId="27" fillId="2" borderId="0" xfId="9" applyFont="1" applyFill="1" applyAlignment="1">
      <alignment vertical="center"/>
    </xf>
    <xf numFmtId="0" fontId="25" fillId="2" borderId="0" xfId="9" applyFont="1" applyFill="1" applyAlignment="1">
      <alignment horizontal="center" vertical="center"/>
    </xf>
    <xf numFmtId="0" fontId="32" fillId="2" borderId="0" xfId="9" applyFont="1" applyFill="1"/>
    <xf numFmtId="0" fontId="25" fillId="2" borderId="0" xfId="9" applyFont="1" applyFill="1" applyBorder="1" applyAlignment="1">
      <alignment horizontal="center" vertical="center" wrapText="1"/>
    </xf>
    <xf numFmtId="0" fontId="8" fillId="2" borderId="0" xfId="3" applyFont="1" applyFill="1" applyBorder="1" applyAlignment="1" applyProtection="1">
      <alignment horizontal="center" vertical="center"/>
    </xf>
    <xf numFmtId="165" fontId="14" fillId="2" borderId="17" xfId="11" applyNumberFormat="1" applyFont="1" applyFill="1" applyBorder="1" applyAlignment="1" applyProtection="1">
      <alignment horizontal="center" vertical="center"/>
      <protection locked="0"/>
    </xf>
    <xf numFmtId="165" fontId="14" fillId="2" borderId="13" xfId="11" applyNumberFormat="1" applyFont="1" applyFill="1" applyBorder="1" applyAlignment="1" applyProtection="1">
      <alignment horizontal="center" vertical="center"/>
      <protection locked="0"/>
    </xf>
    <xf numFmtId="165" fontId="14" fillId="2" borderId="62" xfId="11" applyNumberFormat="1" applyFont="1" applyFill="1" applyBorder="1" applyAlignment="1" applyProtection="1">
      <alignment horizontal="center" vertical="center"/>
      <protection locked="0"/>
    </xf>
    <xf numFmtId="165" fontId="14" fillId="2" borderId="23" xfId="11" applyNumberFormat="1" applyFont="1" applyFill="1" applyBorder="1" applyAlignment="1" applyProtection="1">
      <alignment horizontal="center" vertical="center"/>
      <protection locked="0"/>
    </xf>
    <xf numFmtId="165" fontId="14" fillId="2" borderId="19" xfId="11" applyNumberFormat="1" applyFont="1" applyFill="1" applyBorder="1" applyAlignment="1" applyProtection="1">
      <alignment horizontal="center" vertical="center"/>
      <protection locked="0"/>
    </xf>
    <xf numFmtId="165" fontId="14" fillId="2" borderId="26" xfId="11" applyNumberFormat="1" applyFont="1" applyFill="1" applyBorder="1" applyAlignment="1" applyProtection="1">
      <alignment horizontal="center" vertical="center"/>
      <protection locked="0"/>
    </xf>
    <xf numFmtId="165" fontId="12" fillId="7" borderId="23" xfId="3" applyNumberFormat="1" applyFont="1" applyFill="1" applyBorder="1" applyAlignment="1" applyProtection="1">
      <alignment vertical="center"/>
    </xf>
    <xf numFmtId="165" fontId="12" fillId="7" borderId="19" xfId="3" applyNumberFormat="1" applyFont="1" applyFill="1" applyBorder="1" applyAlignment="1" applyProtection="1">
      <alignment vertical="center"/>
    </xf>
    <xf numFmtId="165" fontId="12" fillId="7" borderId="26" xfId="3" applyNumberFormat="1" applyFont="1" applyFill="1" applyBorder="1" applyAlignment="1" applyProtection="1">
      <alignment vertical="center"/>
    </xf>
    <xf numFmtId="165" fontId="14" fillId="2" borderId="23" xfId="3" applyNumberFormat="1" applyFont="1" applyFill="1" applyBorder="1" applyAlignment="1" applyProtection="1">
      <alignment horizontal="center" vertical="center"/>
    </xf>
    <xf numFmtId="165" fontId="14" fillId="2" borderId="23" xfId="3" applyNumberFormat="1" applyFont="1" applyFill="1" applyBorder="1" applyAlignment="1" applyProtection="1">
      <alignment horizontal="center" vertical="center"/>
      <protection locked="0"/>
    </xf>
    <xf numFmtId="0" fontId="10" fillId="0" borderId="25" xfId="3" applyFont="1" applyBorder="1" applyAlignment="1" applyProtection="1">
      <alignment horizontal="center" vertical="center"/>
    </xf>
    <xf numFmtId="165" fontId="12" fillId="7" borderId="24" xfId="3" applyNumberFormat="1" applyFont="1" applyFill="1" applyBorder="1" applyAlignment="1" applyProtection="1">
      <alignment vertical="center"/>
    </xf>
    <xf numFmtId="165" fontId="14" fillId="7" borderId="72" xfId="6" applyNumberFormat="1" applyFont="1" applyFill="1" applyBorder="1" applyAlignment="1" applyProtection="1">
      <alignment vertical="center"/>
    </xf>
    <xf numFmtId="165" fontId="14" fillId="2" borderId="24" xfId="3" applyNumberFormat="1" applyFont="1" applyFill="1" applyBorder="1" applyAlignment="1" applyProtection="1">
      <alignment horizontal="center" vertical="center"/>
    </xf>
    <xf numFmtId="165" fontId="14" fillId="2" borderId="72" xfId="6" applyNumberFormat="1" applyFont="1" applyFill="1" applyBorder="1" applyAlignment="1" applyProtection="1">
      <alignment horizontal="center" vertical="center"/>
    </xf>
    <xf numFmtId="165" fontId="12" fillId="7" borderId="73" xfId="3" applyNumberFormat="1" applyFont="1" applyFill="1" applyBorder="1" applyAlignment="1" applyProtection="1">
      <alignment vertical="center"/>
    </xf>
    <xf numFmtId="165" fontId="14" fillId="2" borderId="73" xfId="3" applyNumberFormat="1" applyFont="1" applyFill="1" applyBorder="1" applyAlignment="1" applyProtection="1">
      <alignment horizontal="center" vertical="center"/>
    </xf>
    <xf numFmtId="165" fontId="12" fillId="7" borderId="74" xfId="3" applyNumberFormat="1" applyFont="1" applyFill="1" applyBorder="1" applyAlignment="1" applyProtection="1">
      <alignment vertical="center"/>
    </xf>
    <xf numFmtId="165" fontId="14" fillId="2" borderId="74" xfId="3" applyNumberFormat="1" applyFont="1" applyFill="1" applyBorder="1" applyAlignment="1" applyProtection="1">
      <alignment horizontal="center" vertical="center"/>
    </xf>
    <xf numFmtId="165" fontId="12" fillId="7" borderId="28" xfId="3" applyNumberFormat="1" applyFont="1" applyFill="1" applyBorder="1" applyAlignment="1" applyProtection="1">
      <alignment vertical="center"/>
    </xf>
    <xf numFmtId="165" fontId="12" fillId="7" borderId="29" xfId="3" applyNumberFormat="1" applyFont="1" applyFill="1" applyBorder="1" applyAlignment="1" applyProtection="1">
      <alignment vertical="center"/>
    </xf>
    <xf numFmtId="165" fontId="12" fillId="7" borderId="30" xfId="3" applyNumberFormat="1" applyFont="1" applyFill="1" applyBorder="1" applyAlignment="1" applyProtection="1">
      <alignment vertical="center"/>
    </xf>
    <xf numFmtId="165" fontId="12" fillId="7" borderId="75" xfId="3" applyNumberFormat="1" applyFont="1" applyFill="1" applyBorder="1" applyAlignment="1" applyProtection="1">
      <alignment vertical="center"/>
    </xf>
    <xf numFmtId="165" fontId="14" fillId="2" borderId="75" xfId="3" applyNumberFormat="1" applyFont="1" applyFill="1" applyBorder="1" applyAlignment="1" applyProtection="1">
      <alignment horizontal="center" vertical="center"/>
    </xf>
    <xf numFmtId="0" fontId="12" fillId="2" borderId="48" xfId="3" applyFont="1" applyFill="1" applyBorder="1" applyAlignment="1" applyProtection="1">
      <alignment horizontal="center" vertical="center"/>
    </xf>
    <xf numFmtId="0" fontId="7" fillId="2" borderId="48" xfId="3" applyFont="1" applyFill="1" applyBorder="1" applyAlignment="1" applyProtection="1">
      <alignment vertical="center"/>
    </xf>
    <xf numFmtId="0" fontId="27" fillId="2" borderId="0" xfId="9" applyFont="1" applyFill="1" applyAlignment="1">
      <alignment horizontal="center" vertical="center"/>
    </xf>
    <xf numFmtId="0" fontId="12" fillId="0" borderId="17" xfId="3" applyFont="1" applyBorder="1" applyAlignment="1" applyProtection="1">
      <alignment horizontal="center" vertical="center"/>
    </xf>
    <xf numFmtId="0" fontId="16" fillId="6" borderId="13" xfId="4" applyNumberFormat="1" applyFont="1" applyFill="1" applyBorder="1" applyAlignment="1" applyProtection="1">
      <alignment horizontal="left" vertical="center"/>
      <protection locked="0"/>
    </xf>
    <xf numFmtId="165" fontId="12" fillId="7" borderId="76" xfId="3" applyNumberFormat="1" applyFont="1" applyFill="1" applyBorder="1" applyAlignment="1" applyProtection="1">
      <alignment vertical="center"/>
    </xf>
    <xf numFmtId="165" fontId="12" fillId="2" borderId="14" xfId="3" applyNumberFormat="1" applyFont="1" applyFill="1" applyBorder="1" applyAlignment="1" applyProtection="1">
      <alignment horizontal="center" vertical="center"/>
      <protection locked="0"/>
    </xf>
    <xf numFmtId="165" fontId="12" fillId="2" borderId="76" xfId="3" applyNumberFormat="1" applyFont="1" applyFill="1" applyBorder="1" applyAlignment="1" applyProtection="1">
      <alignment horizontal="center" vertical="center"/>
    </xf>
    <xf numFmtId="0" fontId="12" fillId="0" borderId="23" xfId="3" applyFont="1" applyBorder="1" applyAlignment="1" applyProtection="1">
      <alignment horizontal="center" vertical="center"/>
    </xf>
    <xf numFmtId="0" fontId="16" fillId="6" borderId="19" xfId="4" applyNumberFormat="1" applyFont="1" applyFill="1" applyBorder="1" applyAlignment="1" applyProtection="1">
      <alignment horizontal="left" vertical="center"/>
      <protection locked="0"/>
    </xf>
    <xf numFmtId="165" fontId="12" fillId="7" borderId="77" xfId="3" applyNumberFormat="1" applyFont="1" applyFill="1" applyBorder="1" applyAlignment="1" applyProtection="1">
      <alignment vertical="center"/>
    </xf>
    <xf numFmtId="165" fontId="12" fillId="2" borderId="20" xfId="3" applyNumberFormat="1" applyFont="1" applyFill="1" applyBorder="1" applyAlignment="1" applyProtection="1">
      <alignment horizontal="center" vertical="center"/>
      <protection locked="0"/>
    </xf>
    <xf numFmtId="165" fontId="12" fillId="2" borderId="77" xfId="3" applyNumberFormat="1" applyFont="1" applyFill="1" applyBorder="1" applyAlignment="1" applyProtection="1">
      <alignment horizontal="center" vertical="center"/>
    </xf>
    <xf numFmtId="0" fontId="12" fillId="0" borderId="50" xfId="3" applyFont="1" applyBorder="1" applyAlignment="1" applyProtection="1">
      <alignment horizontal="center" vertical="center"/>
    </xf>
    <xf numFmtId="165" fontId="12" fillId="8" borderId="28" xfId="3" applyNumberFormat="1" applyFont="1" applyFill="1" applyBorder="1" applyAlignment="1" applyProtection="1">
      <alignment vertical="center"/>
    </xf>
    <xf numFmtId="165" fontId="12" fillId="8" borderId="29" xfId="3" applyNumberFormat="1" applyFont="1" applyFill="1" applyBorder="1" applyAlignment="1" applyProtection="1">
      <alignment vertical="center"/>
    </xf>
    <xf numFmtId="165" fontId="12" fillId="8" borderId="30" xfId="3" applyNumberFormat="1" applyFont="1" applyFill="1" applyBorder="1" applyAlignment="1" applyProtection="1">
      <alignment vertical="center"/>
    </xf>
    <xf numFmtId="165" fontId="12" fillId="8" borderId="78" xfId="3" applyNumberFormat="1" applyFont="1" applyFill="1" applyBorder="1" applyAlignment="1" applyProtection="1">
      <alignment vertical="center"/>
    </xf>
    <xf numFmtId="165" fontId="12" fillId="2" borderId="30" xfId="3" applyNumberFormat="1" applyFont="1" applyFill="1" applyBorder="1" applyAlignment="1" applyProtection="1">
      <alignment horizontal="center" vertical="center"/>
      <protection locked="0"/>
    </xf>
    <xf numFmtId="165" fontId="12" fillId="2" borderId="78" xfId="3" applyNumberFormat="1" applyFont="1" applyFill="1" applyBorder="1" applyAlignment="1" applyProtection="1">
      <alignment horizontal="center" vertical="center"/>
    </xf>
    <xf numFmtId="0" fontId="11" fillId="0" borderId="8" xfId="3" applyFont="1" applyBorder="1" applyAlignment="1" applyProtection="1">
      <alignment horizontal="center" vertical="center"/>
    </xf>
    <xf numFmtId="165" fontId="12" fillId="8" borderId="4" xfId="3" applyNumberFormat="1" applyFont="1" applyFill="1" applyBorder="1" applyAlignment="1" applyProtection="1">
      <alignment vertical="center"/>
    </xf>
    <xf numFmtId="165" fontId="12" fillId="8" borderId="5" xfId="3" applyNumberFormat="1" applyFont="1" applyFill="1" applyBorder="1" applyAlignment="1" applyProtection="1">
      <alignment vertical="center"/>
    </xf>
    <xf numFmtId="165" fontId="12" fillId="8" borderId="6" xfId="3" applyNumberFormat="1" applyFont="1" applyFill="1" applyBorder="1" applyAlignment="1" applyProtection="1">
      <alignment vertical="center"/>
    </xf>
    <xf numFmtId="165" fontId="12" fillId="7" borderId="6" xfId="3" applyNumberFormat="1" applyFont="1" applyFill="1" applyBorder="1" applyAlignment="1" applyProtection="1">
      <alignment vertical="center"/>
    </xf>
    <xf numFmtId="165" fontId="12" fillId="8" borderId="8" xfId="3" applyNumberFormat="1" applyFont="1" applyFill="1" applyBorder="1" applyAlignment="1" applyProtection="1">
      <alignment vertical="center"/>
    </xf>
    <xf numFmtId="164" fontId="12" fillId="2" borderId="8" xfId="2" applyFont="1" applyFill="1" applyBorder="1">
      <alignment vertical="top"/>
    </xf>
    <xf numFmtId="165" fontId="12" fillId="2" borderId="6" xfId="3" applyNumberFormat="1" applyFont="1" applyFill="1" applyBorder="1" applyAlignment="1" applyProtection="1">
      <alignment horizontal="center" vertical="center"/>
    </xf>
    <xf numFmtId="165" fontId="12" fillId="2" borderId="8" xfId="3" applyNumberFormat="1" applyFont="1" applyFill="1" applyBorder="1" applyAlignment="1" applyProtection="1">
      <alignment horizontal="center" vertical="center"/>
      <protection locked="0"/>
    </xf>
    <xf numFmtId="0" fontId="29" fillId="2" borderId="0" xfId="10" applyFill="1" applyProtection="1"/>
    <xf numFmtId="0" fontId="11" fillId="2" borderId="11" xfId="5" applyFont="1" applyFill="1" applyBorder="1" applyAlignment="1" applyProtection="1">
      <alignment horizontal="center" vertical="center"/>
    </xf>
    <xf numFmtId="0" fontId="16" fillId="2" borderId="0" xfId="3" applyFont="1" applyFill="1" applyBorder="1" applyAlignment="1">
      <alignment vertical="top" wrapText="1"/>
    </xf>
    <xf numFmtId="0" fontId="18" fillId="2" borderId="0" xfId="6" applyFont="1" applyFill="1" applyBorder="1" applyAlignment="1" applyProtection="1">
      <alignment vertical="top"/>
    </xf>
    <xf numFmtId="0" fontId="18" fillId="4" borderId="23" xfId="6" applyFont="1" applyFill="1" applyBorder="1" applyAlignment="1" applyProtection="1">
      <alignment horizontal="center" vertical="top"/>
    </xf>
    <xf numFmtId="0" fontId="18" fillId="4" borderId="26" xfId="6" applyFont="1" applyFill="1" applyBorder="1" applyAlignment="1" applyProtection="1">
      <alignment horizontal="left" vertical="top"/>
    </xf>
    <xf numFmtId="0" fontId="18" fillId="4" borderId="27" xfId="6" applyFont="1" applyFill="1" applyBorder="1" applyAlignment="1" applyProtection="1">
      <alignment horizontal="left" vertical="top"/>
    </xf>
    <xf numFmtId="0" fontId="16" fillId="2" borderId="0" xfId="6" applyFont="1" applyFill="1" applyBorder="1" applyAlignment="1" applyProtection="1">
      <alignment vertical="top" wrapText="1"/>
    </xf>
    <xf numFmtId="0" fontId="4" fillId="3" borderId="0" xfId="9" applyFont="1" applyFill="1" applyBorder="1" applyAlignment="1" applyProtection="1">
      <alignment vertical="center"/>
    </xf>
    <xf numFmtId="0" fontId="4" fillId="3" borderId="0" xfId="9" applyFont="1" applyFill="1" applyBorder="1" applyAlignment="1" applyProtection="1">
      <alignment horizontal="center" vertical="center"/>
    </xf>
    <xf numFmtId="164" fontId="1" fillId="2" borderId="0" xfId="2" applyFill="1" applyBorder="1" applyProtection="1">
      <alignment vertical="top"/>
    </xf>
    <xf numFmtId="0" fontId="27" fillId="2" borderId="0" xfId="9" applyFont="1" applyFill="1" applyBorder="1" applyAlignment="1" applyProtection="1">
      <alignment vertical="center"/>
    </xf>
    <xf numFmtId="0" fontId="25" fillId="2" borderId="0" xfId="6" applyFont="1" applyFill="1" applyBorder="1" applyAlignment="1" applyProtection="1">
      <alignment vertical="center"/>
    </xf>
    <xf numFmtId="0" fontId="25" fillId="2" borderId="0" xfId="6" applyFont="1" applyFill="1" applyBorder="1" applyAlignment="1" applyProtection="1">
      <alignment horizontal="center" vertical="center"/>
    </xf>
    <xf numFmtId="0" fontId="27" fillId="2" borderId="0" xfId="9" applyFont="1" applyFill="1" applyBorder="1"/>
    <xf numFmtId="0" fontId="27" fillId="2" borderId="0" xfId="9" applyFont="1" applyFill="1" applyBorder="1" applyProtection="1"/>
    <xf numFmtId="0" fontId="28" fillId="0" borderId="0" xfId="9" applyFont="1"/>
    <xf numFmtId="0" fontId="8" fillId="2" borderId="44" xfId="6" applyFont="1" applyFill="1" applyBorder="1" applyAlignment="1" applyProtection="1">
      <alignment horizontal="center" vertical="center"/>
    </xf>
    <xf numFmtId="0" fontId="8" fillId="4" borderId="5" xfId="6" applyFont="1" applyFill="1" applyBorder="1" applyAlignment="1" applyProtection="1">
      <alignment horizontal="center" vertical="center" wrapText="1"/>
    </xf>
    <xf numFmtId="0" fontId="8" fillId="4" borderId="8" xfId="6" applyFont="1" applyFill="1" applyBorder="1" applyAlignment="1" applyProtection="1">
      <alignment horizontal="center" vertical="center"/>
    </xf>
    <xf numFmtId="0" fontId="8" fillId="4" borderId="25" xfId="3" applyFont="1" applyFill="1" applyBorder="1" applyAlignment="1" applyProtection="1">
      <alignment horizontal="center" vertical="center" wrapText="1"/>
    </xf>
    <xf numFmtId="0" fontId="28" fillId="2" borderId="0" xfId="9" applyFont="1" applyFill="1" applyBorder="1"/>
    <xf numFmtId="0" fontId="8" fillId="2" borderId="2" xfId="6" applyFont="1" applyFill="1" applyBorder="1" applyAlignment="1" applyProtection="1">
      <alignment horizontal="left" vertical="center"/>
    </xf>
    <xf numFmtId="0" fontId="8" fillId="2" borderId="0" xfId="6" applyFont="1" applyFill="1" applyBorder="1" applyAlignment="1" applyProtection="1">
      <alignment horizontal="center" vertical="center" wrapText="1"/>
    </xf>
    <xf numFmtId="0" fontId="29" fillId="2" borderId="0" xfId="10" applyFill="1" applyBorder="1" applyAlignment="1">
      <alignment horizontal="center" vertical="center" wrapText="1"/>
    </xf>
    <xf numFmtId="0" fontId="29" fillId="2" borderId="0" xfId="10" applyFill="1" applyBorder="1" applyAlignment="1" applyProtection="1">
      <alignment horizontal="center" vertical="center" wrapText="1"/>
    </xf>
    <xf numFmtId="0" fontId="11" fillId="5" borderId="0" xfId="5" applyFont="1" applyBorder="1" applyAlignment="1" applyProtection="1">
      <alignment horizontal="center" vertical="center"/>
    </xf>
    <xf numFmtId="0" fontId="8" fillId="4" borderId="8" xfId="12" applyFont="1" applyFill="1" applyBorder="1"/>
    <xf numFmtId="0" fontId="34" fillId="2" borderId="0" xfId="9" applyFont="1" applyFill="1" applyBorder="1" applyAlignment="1">
      <alignment horizontal="center"/>
    </xf>
    <xf numFmtId="0" fontId="8" fillId="4" borderId="8" xfId="12" applyFont="1" applyFill="1" applyBorder="1" applyProtection="1"/>
    <xf numFmtId="165" fontId="14" fillId="6" borderId="15" xfId="4" applyNumberFormat="1" applyFont="1" applyFill="1" applyBorder="1" applyAlignment="1" applyProtection="1">
      <alignment vertical="center"/>
      <protection locked="0"/>
    </xf>
    <xf numFmtId="165" fontId="12" fillId="7" borderId="80" xfId="3" applyNumberFormat="1" applyFont="1" applyFill="1" applyBorder="1" applyAlignment="1" applyProtection="1">
      <alignment vertical="center"/>
    </xf>
    <xf numFmtId="165" fontId="14" fillId="2" borderId="17" xfId="13" applyNumberFormat="1" applyFont="1" applyFill="1" applyBorder="1" applyAlignment="1" applyProtection="1">
      <alignment horizontal="center" vertical="center"/>
    </xf>
    <xf numFmtId="165" fontId="14" fillId="2" borderId="13" xfId="13" applyNumberFormat="1" applyFont="1" applyFill="1" applyBorder="1" applyAlignment="1" applyProtection="1">
      <alignment horizontal="center" vertical="center"/>
    </xf>
    <xf numFmtId="165" fontId="14" fillId="2" borderId="68" xfId="13" applyNumberFormat="1" applyFont="1" applyFill="1" applyBorder="1" applyAlignment="1" applyProtection="1">
      <alignment horizontal="center" vertical="center"/>
    </xf>
    <xf numFmtId="165" fontId="12" fillId="2" borderId="80" xfId="3" applyNumberFormat="1" applyFont="1" applyFill="1" applyBorder="1" applyAlignment="1" applyProtection="1">
      <alignment horizontal="center" vertical="center"/>
    </xf>
    <xf numFmtId="0" fontId="23" fillId="0" borderId="19" xfId="6" applyFont="1" applyFill="1" applyBorder="1" applyAlignment="1" applyProtection="1">
      <alignment vertical="center" wrapText="1"/>
    </xf>
    <xf numFmtId="0" fontId="10" fillId="0" borderId="21" xfId="6" applyFont="1" applyFill="1" applyBorder="1" applyAlignment="1" applyProtection="1">
      <alignment horizontal="center" vertical="center"/>
    </xf>
    <xf numFmtId="165" fontId="14" fillId="6" borderId="21" xfId="4" applyNumberFormat="1" applyFont="1" applyFill="1" applyBorder="1" applyAlignment="1" applyProtection="1">
      <alignment vertical="center"/>
      <protection locked="0"/>
    </xf>
    <xf numFmtId="165" fontId="12" fillId="7" borderId="22" xfId="3" applyNumberFormat="1" applyFont="1" applyFill="1" applyBorder="1" applyAlignment="1" applyProtection="1">
      <alignment vertical="center"/>
    </xf>
    <xf numFmtId="165" fontId="14" fillId="2" borderId="23" xfId="13" applyNumberFormat="1" applyFont="1" applyFill="1" applyBorder="1" applyAlignment="1" applyProtection="1">
      <alignment horizontal="center" vertical="center"/>
    </xf>
    <xf numFmtId="165" fontId="14" fillId="2" borderId="19" xfId="13" applyNumberFormat="1" applyFont="1" applyFill="1" applyBorder="1" applyAlignment="1" applyProtection="1">
      <alignment horizontal="center" vertical="center"/>
    </xf>
    <xf numFmtId="165" fontId="14" fillId="2" borderId="82" xfId="13" applyNumberFormat="1" applyFont="1" applyFill="1" applyBorder="1" applyAlignment="1" applyProtection="1">
      <alignment horizontal="center" vertical="center"/>
    </xf>
    <xf numFmtId="165" fontId="12" fillId="2" borderId="22" xfId="3" applyNumberFormat="1" applyFont="1" applyFill="1" applyBorder="1" applyAlignment="1" applyProtection="1">
      <alignment horizontal="center" vertical="center"/>
    </xf>
    <xf numFmtId="0" fontId="35" fillId="2" borderId="19" xfId="6" applyFont="1" applyFill="1" applyBorder="1" applyAlignment="1" applyProtection="1">
      <alignment horizontal="center" vertical="center" wrapText="1"/>
    </xf>
    <xf numFmtId="0" fontId="14" fillId="0" borderId="39" xfId="6" applyFont="1" applyFill="1" applyBorder="1" applyAlignment="1" applyProtection="1">
      <alignment horizontal="center" vertical="center"/>
    </xf>
    <xf numFmtId="165" fontId="7" fillId="2" borderId="19" xfId="3" applyNumberFormat="1" applyFont="1" applyFill="1" applyBorder="1" applyAlignment="1" applyProtection="1">
      <alignment vertical="center" wrapText="1"/>
    </xf>
    <xf numFmtId="165" fontId="11" fillId="2" borderId="19" xfId="3" applyNumberFormat="1" applyFont="1" applyFill="1" applyBorder="1" applyAlignment="1" applyProtection="1">
      <alignment horizontal="center" vertical="center" wrapText="1"/>
    </xf>
    <xf numFmtId="165" fontId="14" fillId="2" borderId="53" xfId="13" applyNumberFormat="1" applyFont="1" applyFill="1" applyBorder="1" applyAlignment="1" applyProtection="1">
      <alignment horizontal="center" vertical="center"/>
    </xf>
    <xf numFmtId="165" fontId="14" fillId="2" borderId="40" xfId="13" applyNumberFormat="1" applyFont="1" applyFill="1" applyBorder="1" applyAlignment="1" applyProtection="1">
      <alignment horizontal="center" vertical="center"/>
    </xf>
    <xf numFmtId="165" fontId="14" fillId="2" borderId="83" xfId="13" applyNumberFormat="1" applyFont="1" applyFill="1" applyBorder="1" applyAlignment="1" applyProtection="1">
      <alignment horizontal="center" vertical="center"/>
    </xf>
    <xf numFmtId="0" fontId="23" fillId="2" borderId="19" xfId="6" applyFont="1" applyFill="1" applyBorder="1" applyAlignment="1" applyProtection="1">
      <alignment vertical="center" wrapText="1"/>
    </xf>
    <xf numFmtId="0" fontId="16" fillId="0" borderId="19" xfId="6" applyFont="1" applyFill="1" applyBorder="1" applyAlignment="1" applyProtection="1">
      <alignment vertical="center" wrapText="1"/>
    </xf>
    <xf numFmtId="0" fontId="14" fillId="6" borderId="19" xfId="4" applyNumberFormat="1" applyFont="1" applyFill="1" applyBorder="1" applyAlignment="1" applyProtection="1">
      <alignment horizontal="left" vertical="center"/>
      <protection locked="0"/>
    </xf>
    <xf numFmtId="165" fontId="12" fillId="2" borderId="19" xfId="3" applyNumberFormat="1" applyFont="1" applyFill="1" applyBorder="1" applyAlignment="1" applyProtection="1">
      <alignment vertical="center" wrapText="1"/>
    </xf>
    <xf numFmtId="0" fontId="36" fillId="2" borderId="19" xfId="6" applyFont="1" applyFill="1" applyBorder="1" applyAlignment="1" applyProtection="1">
      <alignment vertical="center" wrapText="1"/>
    </xf>
    <xf numFmtId="165" fontId="11" fillId="2" borderId="40" xfId="3" applyNumberFormat="1" applyFont="1" applyFill="1" applyBorder="1" applyAlignment="1" applyProtection="1">
      <alignment horizontal="center" vertical="center" wrapText="1"/>
    </xf>
    <xf numFmtId="0" fontId="10" fillId="0" borderId="40" xfId="6" applyFont="1" applyFill="1" applyBorder="1" applyAlignment="1" applyProtection="1">
      <alignment horizontal="center" vertical="center"/>
    </xf>
    <xf numFmtId="0" fontId="10" fillId="0" borderId="60" xfId="6" applyFont="1" applyFill="1" applyBorder="1" applyAlignment="1" applyProtection="1">
      <alignment horizontal="center" vertical="center"/>
    </xf>
    <xf numFmtId="0" fontId="36" fillId="2" borderId="40" xfId="6" applyFont="1" applyFill="1" applyBorder="1" applyAlignment="1" applyProtection="1">
      <alignment vertical="center" wrapText="1"/>
    </xf>
    <xf numFmtId="165" fontId="14" fillId="2" borderId="18" xfId="13" applyNumberFormat="1" applyFont="1" applyFill="1" applyBorder="1" applyAlignment="1" applyProtection="1">
      <alignment horizontal="center" vertical="center"/>
    </xf>
    <xf numFmtId="165" fontId="14" fillId="2" borderId="20" xfId="13" applyNumberFormat="1" applyFont="1" applyFill="1" applyBorder="1" applyAlignment="1" applyProtection="1">
      <alignment horizontal="center" vertical="center"/>
    </xf>
    <xf numFmtId="165" fontId="14" fillId="6" borderId="28" xfId="4" applyNumberFormat="1" applyFont="1" applyFill="1" applyBorder="1" applyAlignment="1" applyProtection="1">
      <alignment vertical="center"/>
      <protection locked="0"/>
    </xf>
    <xf numFmtId="165" fontId="14" fillId="6" borderId="29" xfId="4" applyNumberFormat="1" applyFont="1" applyFill="1" applyBorder="1" applyAlignment="1" applyProtection="1">
      <alignment vertical="center"/>
      <protection locked="0"/>
    </xf>
    <xf numFmtId="165" fontId="14" fillId="6" borderId="25" xfId="4" applyNumberFormat="1" applyFont="1" applyFill="1" applyBorder="1" applyAlignment="1" applyProtection="1">
      <alignment vertical="center"/>
      <protection locked="0"/>
    </xf>
    <xf numFmtId="165" fontId="14" fillId="2" borderId="28" xfId="13" applyNumberFormat="1" applyFont="1" applyFill="1" applyBorder="1" applyAlignment="1" applyProtection="1">
      <alignment horizontal="center" vertical="center"/>
    </xf>
    <xf numFmtId="165" fontId="14" fillId="2" borderId="29" xfId="13" applyNumberFormat="1" applyFont="1" applyFill="1" applyBorder="1" applyAlignment="1" applyProtection="1">
      <alignment horizontal="center" vertical="center"/>
    </xf>
    <xf numFmtId="165" fontId="14" fillId="2" borderId="30" xfId="13" applyNumberFormat="1" applyFont="1" applyFill="1" applyBorder="1" applyAlignment="1" applyProtection="1">
      <alignment horizontal="center" vertical="center"/>
    </xf>
    <xf numFmtId="165" fontId="12" fillId="2" borderId="31" xfId="3" applyNumberFormat="1" applyFont="1" applyFill="1" applyBorder="1" applyAlignment="1" applyProtection="1">
      <alignment horizontal="center" vertical="center"/>
    </xf>
    <xf numFmtId="0" fontId="14" fillId="0" borderId="4" xfId="6" applyFont="1" applyFill="1" applyBorder="1" applyAlignment="1" applyProtection="1">
      <alignment horizontal="center" vertical="center"/>
    </xf>
    <xf numFmtId="165" fontId="7" fillId="2" borderId="5" xfId="3" applyNumberFormat="1" applyFont="1" applyFill="1" applyBorder="1" applyAlignment="1" applyProtection="1">
      <alignment vertical="center" wrapText="1"/>
    </xf>
    <xf numFmtId="165" fontId="11" fillId="2" borderId="5" xfId="3" applyNumberFormat="1" applyFont="1" applyFill="1" applyBorder="1" applyAlignment="1" applyProtection="1">
      <alignment horizontal="center" vertical="center" wrapText="1"/>
    </xf>
    <xf numFmtId="0" fontId="10" fillId="0" borderId="5" xfId="6" applyFont="1" applyFill="1" applyBorder="1" applyAlignment="1" applyProtection="1">
      <alignment horizontal="center" vertical="center"/>
    </xf>
    <xf numFmtId="0" fontId="10" fillId="0" borderId="8" xfId="6" applyFont="1" applyFill="1" applyBorder="1" applyAlignment="1" applyProtection="1">
      <alignment horizontal="center" vertical="center"/>
    </xf>
    <xf numFmtId="165" fontId="14" fillId="8" borderId="1" xfId="6" applyNumberFormat="1" applyFont="1" applyFill="1" applyBorder="1" applyAlignment="1" applyProtection="1">
      <alignment vertical="center"/>
    </xf>
    <xf numFmtId="165" fontId="14" fillId="8" borderId="43" xfId="6" applyNumberFormat="1" applyFont="1" applyFill="1" applyBorder="1" applyAlignment="1" applyProtection="1">
      <alignment vertical="center"/>
    </xf>
    <xf numFmtId="165" fontId="12" fillId="7" borderId="7" xfId="3" applyNumberFormat="1" applyFont="1" applyFill="1" applyBorder="1" applyAlignment="1" applyProtection="1">
      <alignment vertical="center"/>
    </xf>
    <xf numFmtId="165" fontId="12" fillId="2" borderId="28" xfId="3" applyNumberFormat="1" applyFont="1" applyFill="1" applyBorder="1" applyAlignment="1" applyProtection="1">
      <alignment vertical="center"/>
    </xf>
    <xf numFmtId="164" fontId="12" fillId="2" borderId="25" xfId="2" applyFont="1" applyFill="1" applyBorder="1" applyProtection="1">
      <alignment vertical="top"/>
    </xf>
    <xf numFmtId="165" fontId="12" fillId="2" borderId="0" xfId="3" applyNumberFormat="1" applyFont="1" applyFill="1" applyBorder="1" applyAlignment="1" applyProtection="1">
      <alignment vertical="center"/>
    </xf>
    <xf numFmtId="165" fontId="14" fillId="2" borderId="1" xfId="6" applyNumberFormat="1" applyFont="1" applyFill="1" applyBorder="1" applyAlignment="1" applyProtection="1">
      <alignment horizontal="center" vertical="center"/>
    </xf>
    <xf numFmtId="165" fontId="14" fillId="2" borderId="5" xfId="6" applyNumberFormat="1" applyFont="1" applyFill="1" applyBorder="1" applyAlignment="1" applyProtection="1">
      <alignment horizontal="center" vertical="center"/>
    </xf>
    <xf numFmtId="165" fontId="14" fillId="2" borderId="43" xfId="6" applyNumberFormat="1" applyFont="1" applyFill="1" applyBorder="1" applyAlignment="1" applyProtection="1">
      <alignment horizontal="center" vertical="center"/>
    </xf>
    <xf numFmtId="165" fontId="12" fillId="2" borderId="7" xfId="3" applyNumberFormat="1" applyFont="1" applyFill="1" applyBorder="1" applyAlignment="1" applyProtection="1">
      <alignment horizontal="center" vertical="center"/>
    </xf>
    <xf numFmtId="165" fontId="27" fillId="2" borderId="0" xfId="9" applyNumberFormat="1" applyFont="1" applyFill="1"/>
    <xf numFmtId="165" fontId="27" fillId="2" borderId="0" xfId="9" applyNumberFormat="1" applyFont="1" applyFill="1" applyAlignment="1" applyProtection="1">
      <alignment horizontal="center"/>
    </xf>
    <xf numFmtId="0" fontId="34" fillId="2" borderId="0" xfId="9" applyFont="1" applyFill="1" applyBorder="1" applyAlignment="1" applyProtection="1">
      <alignment horizontal="center"/>
    </xf>
    <xf numFmtId="165" fontId="16" fillId="2" borderId="0" xfId="6" applyNumberFormat="1" applyFont="1" applyFill="1" applyAlignment="1" applyProtection="1">
      <alignment vertical="center"/>
    </xf>
    <xf numFmtId="165" fontId="16" fillId="2" borderId="0" xfId="6" applyNumberFormat="1" applyFont="1" applyFill="1" applyAlignment="1" applyProtection="1">
      <alignment horizontal="center" vertical="center"/>
    </xf>
    <xf numFmtId="165" fontId="12" fillId="2" borderId="84" xfId="3" applyNumberFormat="1" applyFont="1" applyFill="1" applyBorder="1" applyAlignment="1" applyProtection="1">
      <alignment horizontal="center" vertical="center"/>
    </xf>
    <xf numFmtId="0" fontId="10" fillId="0" borderId="29" xfId="6" applyFont="1" applyFill="1" applyBorder="1" applyAlignment="1" applyProtection="1">
      <alignment horizontal="center" vertical="center"/>
    </xf>
    <xf numFmtId="0" fontId="10" fillId="0" borderId="25" xfId="6" applyFont="1" applyFill="1" applyBorder="1" applyAlignment="1" applyProtection="1">
      <alignment horizontal="center" vertical="center"/>
    </xf>
    <xf numFmtId="165" fontId="14" fillId="2" borderId="24" xfId="13" applyNumberFormat="1" applyFont="1" applyFill="1" applyBorder="1" applyAlignment="1" applyProtection="1">
      <alignment horizontal="center" vertical="center"/>
    </xf>
    <xf numFmtId="165" fontId="14" fillId="2" borderId="85" xfId="13" applyNumberFormat="1" applyFont="1" applyFill="1" applyBorder="1" applyAlignment="1" applyProtection="1">
      <alignment horizontal="center" vertical="center"/>
    </xf>
    <xf numFmtId="164" fontId="12" fillId="2" borderId="0" xfId="2" applyFont="1" applyFill="1" applyBorder="1" applyProtection="1">
      <alignment vertical="top"/>
    </xf>
    <xf numFmtId="0" fontId="27" fillId="2" borderId="0" xfId="9" applyFont="1" applyFill="1" applyAlignment="1">
      <alignment horizontal="center"/>
    </xf>
    <xf numFmtId="0" fontId="16" fillId="2" borderId="0" xfId="3" applyNumberFormat="1" applyFont="1" applyFill="1" applyBorder="1" applyAlignment="1" applyProtection="1">
      <alignment vertical="top" wrapText="1"/>
    </xf>
    <xf numFmtId="0" fontId="16" fillId="2" borderId="0" xfId="14" applyFill="1" applyAlignment="1">
      <alignment vertical="center"/>
    </xf>
    <xf numFmtId="0" fontId="16" fillId="2" borderId="0" xfId="14" applyFill="1" applyAlignment="1">
      <alignment horizontal="center" vertical="center"/>
    </xf>
    <xf numFmtId="0" fontId="16" fillId="2" borderId="0" xfId="6" applyFill="1" applyAlignment="1">
      <alignment vertical="center"/>
    </xf>
    <xf numFmtId="9" fontId="24" fillId="2" borderId="0" xfId="6" applyNumberFormat="1" applyFont="1" applyFill="1" applyBorder="1" applyAlignment="1">
      <alignment vertical="center" wrapText="1"/>
    </xf>
    <xf numFmtId="0" fontId="15" fillId="2" borderId="0" xfId="12" applyFont="1" applyFill="1" applyBorder="1" applyAlignment="1">
      <alignment vertical="center" wrapText="1"/>
    </xf>
    <xf numFmtId="0" fontId="15" fillId="2" borderId="0" xfId="12" applyFont="1" applyFill="1" applyBorder="1" applyAlignment="1">
      <alignment horizontal="left" vertical="center" wrapText="1"/>
    </xf>
    <xf numFmtId="0" fontId="18" fillId="4" borderId="23" xfId="6" applyFont="1" applyFill="1" applyBorder="1" applyAlignment="1" applyProtection="1">
      <alignment horizontal="center" vertical="center"/>
    </xf>
    <xf numFmtId="0" fontId="16" fillId="0" borderId="38" xfId="6" applyFont="1" applyFill="1" applyBorder="1" applyAlignment="1" applyProtection="1">
      <alignment horizontal="center" vertical="top"/>
    </xf>
    <xf numFmtId="9" fontId="23" fillId="2" borderId="0" xfId="6" applyNumberFormat="1" applyFont="1" applyFill="1" applyBorder="1" applyAlignment="1">
      <alignment vertical="top" wrapText="1"/>
    </xf>
    <xf numFmtId="9" fontId="23" fillId="2" borderId="0" xfId="6" applyNumberFormat="1" applyFont="1" applyFill="1" applyBorder="1" applyAlignment="1">
      <alignment horizontal="left" vertical="top" wrapText="1"/>
    </xf>
    <xf numFmtId="0" fontId="16" fillId="0" borderId="28" xfId="6" applyFont="1" applyFill="1" applyBorder="1" applyAlignment="1" applyProtection="1">
      <alignment horizontal="center" vertical="top"/>
    </xf>
    <xf numFmtId="0" fontId="0" fillId="2" borderId="0" xfId="0" applyFill="1" applyBorder="1" applyAlignment="1">
      <alignment vertical="top"/>
    </xf>
    <xf numFmtId="0" fontId="4" fillId="3" borderId="0" xfId="3" applyFont="1" applyFill="1" applyBorder="1" applyAlignment="1" applyProtection="1">
      <alignment horizontal="left" vertical="center"/>
    </xf>
    <xf numFmtId="0" fontId="38" fillId="3" borderId="0" xfId="3" applyFont="1" applyFill="1" applyBorder="1" applyAlignment="1" applyProtection="1">
      <alignment vertical="center"/>
    </xf>
    <xf numFmtId="0" fontId="38" fillId="3" borderId="0" xfId="3" applyFont="1" applyFill="1" applyBorder="1" applyAlignment="1" applyProtection="1">
      <alignment horizontal="right" vertical="center"/>
    </xf>
    <xf numFmtId="0" fontId="27" fillId="3" borderId="0" xfId="12" applyFont="1" applyFill="1" applyAlignment="1">
      <alignment horizontal="left" vertical="top"/>
    </xf>
    <xf numFmtId="0" fontId="0" fillId="2" borderId="0" xfId="0" applyFill="1" applyBorder="1" applyAlignment="1" applyProtection="1">
      <alignment vertical="top"/>
    </xf>
    <xf numFmtId="0" fontId="39" fillId="2" borderId="0" xfId="12" applyFont="1" applyFill="1" applyAlignment="1">
      <alignment horizontal="left" vertical="top"/>
    </xf>
    <xf numFmtId="0" fontId="7" fillId="2" borderId="0" xfId="12" applyFont="1" applyFill="1" applyAlignment="1">
      <alignment horizontal="left" vertical="top"/>
    </xf>
    <xf numFmtId="0" fontId="27" fillId="2" borderId="0" xfId="12" applyFont="1" applyFill="1" applyAlignment="1">
      <alignment horizontal="left" vertical="top"/>
    </xf>
    <xf numFmtId="0" fontId="39" fillId="2" borderId="0" xfId="12" applyFont="1" applyFill="1" applyAlignment="1" applyProtection="1">
      <alignment horizontal="left" vertical="top"/>
    </xf>
    <xf numFmtId="0" fontId="7" fillId="2" borderId="0" xfId="12" applyFont="1" applyFill="1" applyAlignment="1" applyProtection="1">
      <alignment horizontal="left" vertical="top"/>
    </xf>
    <xf numFmtId="0" fontId="1" fillId="0" borderId="0" xfId="3" applyAlignment="1" applyProtection="1">
      <alignment vertical="center"/>
    </xf>
    <xf numFmtId="0" fontId="8" fillId="4" borderId="93" xfId="3" applyFont="1" applyFill="1" applyBorder="1" applyAlignment="1" applyProtection="1">
      <alignment horizontal="center" vertical="center" wrapText="1"/>
    </xf>
    <xf numFmtId="0" fontId="8" fillId="4" borderId="94" xfId="3" applyFont="1" applyFill="1" applyBorder="1" applyAlignment="1" applyProtection="1">
      <alignment horizontal="center" vertical="center" wrapText="1"/>
    </xf>
    <xf numFmtId="0" fontId="8" fillId="4" borderId="95" xfId="3" applyFont="1" applyFill="1" applyBorder="1" applyAlignment="1" applyProtection="1">
      <alignment horizontal="center" vertical="center" wrapText="1"/>
    </xf>
    <xf numFmtId="0" fontId="8" fillId="4" borderId="96" xfId="3" applyFont="1" applyFill="1" applyBorder="1" applyAlignment="1" applyProtection="1">
      <alignment horizontal="center" vertical="center" wrapText="1"/>
    </xf>
    <xf numFmtId="0" fontId="8" fillId="4" borderId="97" xfId="3" applyFont="1" applyFill="1" applyBorder="1" applyAlignment="1" applyProtection="1">
      <alignment horizontal="center" vertical="center" wrapText="1"/>
    </xf>
    <xf numFmtId="0" fontId="8" fillId="4" borderId="98" xfId="3" applyFont="1" applyFill="1" applyBorder="1" applyAlignment="1" applyProtection="1">
      <alignment horizontal="center" vertical="center" wrapText="1"/>
    </xf>
    <xf numFmtId="0" fontId="8" fillId="4" borderId="80" xfId="3" applyFont="1" applyFill="1" applyBorder="1" applyAlignment="1" applyProtection="1">
      <alignment horizontal="center" vertical="center" wrapText="1"/>
    </xf>
    <xf numFmtId="0" fontId="7" fillId="2" borderId="0" xfId="12" applyFont="1" applyFill="1" applyAlignment="1">
      <alignment vertical="top"/>
    </xf>
    <xf numFmtId="0" fontId="27" fillId="2" borderId="0" xfId="12" applyFont="1" applyFill="1" applyBorder="1" applyAlignment="1">
      <alignment horizontal="left" vertical="top"/>
    </xf>
    <xf numFmtId="0" fontId="7" fillId="2" borderId="0" xfId="12" applyFont="1" applyFill="1" applyAlignment="1" applyProtection="1">
      <alignment vertical="top"/>
    </xf>
    <xf numFmtId="0" fontId="8" fillId="2" borderId="0" xfId="6" applyFont="1" applyFill="1" applyBorder="1" applyAlignment="1" applyProtection="1">
      <alignment horizontal="left" vertical="center"/>
    </xf>
    <xf numFmtId="0" fontId="7" fillId="2" borderId="0" xfId="12" applyFont="1" applyFill="1" applyAlignment="1">
      <alignment horizontal="center" vertical="top"/>
    </xf>
    <xf numFmtId="0" fontId="7" fillId="2" borderId="0" xfId="12" applyFont="1" applyFill="1" applyAlignment="1" applyProtection="1">
      <alignment horizontal="center" vertical="top"/>
    </xf>
    <xf numFmtId="0" fontId="1" fillId="2" borderId="0" xfId="4" applyFill="1" applyBorder="1"/>
    <xf numFmtId="165" fontId="22" fillId="11" borderId="14" xfId="13" applyNumberFormat="1" applyFont="1" applyFill="1" applyBorder="1" applyAlignment="1" applyProtection="1">
      <alignment vertical="center"/>
      <protection locked="0"/>
    </xf>
    <xf numFmtId="165" fontId="22" fillId="6" borderId="13" xfId="4" applyNumberFormat="1" applyFont="1" applyFill="1" applyBorder="1" applyAlignment="1" applyProtection="1">
      <alignment vertical="center"/>
      <protection locked="0"/>
    </xf>
    <xf numFmtId="165" fontId="22" fillId="7" borderId="49" xfId="13" applyNumberFormat="1" applyFont="1" applyFill="1" applyBorder="1" applyAlignment="1" applyProtection="1">
      <alignment vertical="center"/>
    </xf>
    <xf numFmtId="165" fontId="22" fillId="11" borderId="17" xfId="13" applyNumberFormat="1" applyFont="1" applyFill="1" applyBorder="1" applyAlignment="1" applyProtection="1">
      <alignment vertical="center"/>
      <protection locked="0"/>
    </xf>
    <xf numFmtId="165" fontId="22" fillId="7" borderId="14" xfId="13" applyNumberFormat="1" applyFont="1" applyFill="1" applyBorder="1" applyAlignment="1" applyProtection="1">
      <alignment vertical="center"/>
    </xf>
    <xf numFmtId="165" fontId="22" fillId="7" borderId="15" xfId="13" applyNumberFormat="1" applyFont="1" applyFill="1" applyBorder="1" applyAlignment="1" applyProtection="1">
      <alignment vertical="center"/>
    </xf>
    <xf numFmtId="165" fontId="14" fillId="11" borderId="13" xfId="13" applyNumberFormat="1" applyFont="1" applyFill="1" applyBorder="1" applyAlignment="1" applyProtection="1">
      <alignment vertical="center"/>
      <protection locked="0"/>
    </xf>
    <xf numFmtId="165" fontId="14" fillId="7" borderId="15" xfId="13" applyNumberFormat="1" applyFont="1" applyFill="1" applyBorder="1" applyAlignment="1" applyProtection="1">
      <alignment vertical="center"/>
    </xf>
    <xf numFmtId="165" fontId="14" fillId="11" borderId="17" xfId="13" applyNumberFormat="1" applyFont="1" applyFill="1" applyBorder="1" applyAlignment="1" applyProtection="1">
      <alignment vertical="center"/>
      <protection locked="0"/>
    </xf>
    <xf numFmtId="165" fontId="14" fillId="7" borderId="14" xfId="13" applyNumberFormat="1" applyFont="1" applyFill="1" applyBorder="1" applyAlignment="1" applyProtection="1">
      <alignment vertical="center"/>
    </xf>
    <xf numFmtId="165" fontId="14" fillId="12" borderId="13" xfId="13" applyNumberFormat="1" applyFont="1" applyFill="1" applyBorder="1" applyAlignment="1" applyProtection="1">
      <alignment horizontal="center" vertical="center"/>
    </xf>
    <xf numFmtId="165" fontId="14" fillId="12" borderId="14" xfId="13" applyNumberFormat="1" applyFont="1" applyFill="1" applyBorder="1" applyAlignment="1" applyProtection="1">
      <alignment horizontal="center" vertical="center"/>
    </xf>
    <xf numFmtId="165" fontId="14" fillId="2" borderId="15" xfId="13" applyNumberFormat="1" applyFont="1" applyFill="1" applyBorder="1" applyAlignment="1" applyProtection="1">
      <alignment horizontal="center" vertical="center"/>
    </xf>
    <xf numFmtId="165" fontId="14" fillId="12" borderId="17" xfId="13" applyNumberFormat="1" applyFont="1" applyFill="1" applyBorder="1" applyAlignment="1" applyProtection="1">
      <alignment horizontal="center" vertical="center"/>
    </xf>
    <xf numFmtId="165" fontId="14" fillId="12" borderId="62" xfId="13" applyNumberFormat="1" applyFont="1" applyFill="1" applyBorder="1" applyAlignment="1" applyProtection="1">
      <alignment horizontal="center" vertical="center"/>
    </xf>
    <xf numFmtId="165" fontId="14" fillId="2" borderId="14" xfId="13" applyNumberFormat="1" applyFont="1" applyFill="1" applyBorder="1" applyAlignment="1" applyProtection="1">
      <alignment horizontal="center" vertical="center"/>
    </xf>
    <xf numFmtId="165" fontId="22" fillId="11" borderId="20" xfId="13" applyNumberFormat="1" applyFont="1" applyFill="1" applyBorder="1" applyAlignment="1" applyProtection="1">
      <alignment vertical="center"/>
      <protection locked="0"/>
    </xf>
    <xf numFmtId="165" fontId="22" fillId="6" borderId="19" xfId="4" applyNumberFormat="1" applyFont="1" applyFill="1" applyBorder="1" applyAlignment="1" applyProtection="1">
      <alignment vertical="center"/>
      <protection locked="0"/>
    </xf>
    <xf numFmtId="165" fontId="22" fillId="7" borderId="27" xfId="13" applyNumberFormat="1" applyFont="1" applyFill="1" applyBorder="1" applyAlignment="1" applyProtection="1">
      <alignment vertical="center"/>
    </xf>
    <xf numFmtId="165" fontId="22" fillId="11" borderId="23" xfId="13" applyNumberFormat="1" applyFont="1" applyFill="1" applyBorder="1" applyAlignment="1" applyProtection="1">
      <alignment vertical="center"/>
      <protection locked="0"/>
    </xf>
    <xf numFmtId="165" fontId="22" fillId="7" borderId="20" xfId="13" applyNumberFormat="1" applyFont="1" applyFill="1" applyBorder="1" applyAlignment="1" applyProtection="1">
      <alignment vertical="center"/>
    </xf>
    <xf numFmtId="165" fontId="22" fillId="7" borderId="21" xfId="13" applyNumberFormat="1" applyFont="1" applyFill="1" applyBorder="1" applyAlignment="1" applyProtection="1">
      <alignment vertical="center"/>
    </xf>
    <xf numFmtId="165" fontId="14" fillId="11" borderId="19" xfId="13" applyNumberFormat="1" applyFont="1" applyFill="1" applyBorder="1" applyAlignment="1" applyProtection="1">
      <alignment vertical="center"/>
      <protection locked="0"/>
    </xf>
    <xf numFmtId="165" fontId="14" fillId="7" borderId="21" xfId="13" applyNumberFormat="1" applyFont="1" applyFill="1" applyBorder="1" applyAlignment="1" applyProtection="1">
      <alignment vertical="center"/>
    </xf>
    <xf numFmtId="165" fontId="14" fillId="11" borderId="23" xfId="13" applyNumberFormat="1" applyFont="1" applyFill="1" applyBorder="1" applyAlignment="1" applyProtection="1">
      <alignment vertical="center"/>
      <protection locked="0"/>
    </xf>
    <xf numFmtId="165" fontId="14" fillId="7" borderId="20" xfId="13" applyNumberFormat="1" applyFont="1" applyFill="1" applyBorder="1" applyAlignment="1" applyProtection="1">
      <alignment vertical="center"/>
    </xf>
    <xf numFmtId="165" fontId="14" fillId="12" borderId="19" xfId="13" applyNumberFormat="1" applyFont="1" applyFill="1" applyBorder="1" applyAlignment="1" applyProtection="1">
      <alignment horizontal="center" vertical="center"/>
    </xf>
    <xf numFmtId="165" fontId="14" fillId="12" borderId="20" xfId="13" applyNumberFormat="1" applyFont="1" applyFill="1" applyBorder="1" applyAlignment="1" applyProtection="1">
      <alignment horizontal="center" vertical="center"/>
    </xf>
    <xf numFmtId="165" fontId="14" fillId="2" borderId="21" xfId="13" applyNumberFormat="1" applyFont="1" applyFill="1" applyBorder="1" applyAlignment="1" applyProtection="1">
      <alignment horizontal="center" vertical="center"/>
    </xf>
    <xf numFmtId="165" fontId="14" fillId="12" borderId="23" xfId="13" applyNumberFormat="1" applyFont="1" applyFill="1" applyBorder="1" applyAlignment="1" applyProtection="1">
      <alignment horizontal="center" vertical="center"/>
    </xf>
    <xf numFmtId="165" fontId="14" fillId="12" borderId="26" xfId="13" applyNumberFormat="1" applyFont="1" applyFill="1" applyBorder="1" applyAlignment="1" applyProtection="1">
      <alignment horizontal="center" vertical="center"/>
    </xf>
    <xf numFmtId="165" fontId="14" fillId="11" borderId="20" xfId="13" applyNumberFormat="1" applyFont="1" applyFill="1" applyBorder="1" applyAlignment="1" applyProtection="1">
      <alignment vertical="center"/>
      <protection locked="0"/>
    </xf>
    <xf numFmtId="165" fontId="14" fillId="7" borderId="27" xfId="13" applyNumberFormat="1" applyFont="1" applyFill="1" applyBorder="1" applyAlignment="1" applyProtection="1">
      <alignment vertical="center"/>
    </xf>
    <xf numFmtId="165" fontId="12" fillId="2" borderId="20" xfId="12" applyNumberFormat="1" applyFont="1" applyFill="1" applyBorder="1" applyAlignment="1">
      <alignment horizontal="left" vertical="top"/>
    </xf>
    <xf numFmtId="165" fontId="12" fillId="2" borderId="71" xfId="12" applyNumberFormat="1" applyFont="1" applyFill="1" applyBorder="1" applyAlignment="1">
      <alignment horizontal="left" vertical="top"/>
    </xf>
    <xf numFmtId="165" fontId="12" fillId="2" borderId="26" xfId="12" applyNumberFormat="1" applyFont="1" applyFill="1" applyBorder="1" applyAlignment="1">
      <alignment horizontal="left" vertical="top"/>
    </xf>
    <xf numFmtId="165" fontId="12" fillId="2" borderId="20" xfId="12" applyNumberFormat="1" applyFont="1" applyFill="1" applyBorder="1" applyAlignment="1" applyProtection="1">
      <alignment horizontal="center" vertical="top"/>
    </xf>
    <xf numFmtId="165" fontId="12" fillId="2" borderId="26" xfId="12" applyNumberFormat="1" applyFont="1" applyFill="1" applyBorder="1" applyAlignment="1" applyProtection="1">
      <alignment horizontal="center" vertical="top"/>
    </xf>
    <xf numFmtId="0" fontId="11" fillId="2" borderId="19" xfId="3" applyFont="1" applyFill="1" applyBorder="1" applyAlignment="1" applyProtection="1">
      <alignment horizontal="center" vertical="center"/>
    </xf>
    <xf numFmtId="0" fontId="0" fillId="2" borderId="0" xfId="0" applyFont="1" applyFill="1" applyBorder="1" applyAlignment="1">
      <alignment vertical="top"/>
    </xf>
    <xf numFmtId="165" fontId="22" fillId="7" borderId="29" xfId="13" applyNumberFormat="1" applyFont="1" applyFill="1" applyBorder="1" applyAlignment="1" applyProtection="1">
      <alignment vertical="center"/>
    </xf>
    <xf numFmtId="165" fontId="22" fillId="7" borderId="72" xfId="13" applyNumberFormat="1" applyFont="1" applyFill="1" applyBorder="1" applyAlignment="1" applyProtection="1">
      <alignment vertical="center"/>
    </xf>
    <xf numFmtId="165" fontId="22" fillId="7" borderId="25" xfId="13" applyNumberFormat="1" applyFont="1" applyFill="1" applyBorder="1" applyAlignment="1" applyProtection="1">
      <alignment vertical="center"/>
    </xf>
    <xf numFmtId="165" fontId="22" fillId="7" borderId="30" xfId="13" applyNumberFormat="1" applyFont="1" applyFill="1" applyBorder="1" applyAlignment="1" applyProtection="1">
      <alignment vertical="center"/>
    </xf>
    <xf numFmtId="165" fontId="14" fillId="7" borderId="29" xfId="13" applyNumberFormat="1" applyFont="1" applyFill="1" applyBorder="1" applyAlignment="1" applyProtection="1">
      <alignment vertical="center"/>
    </xf>
    <xf numFmtId="165" fontId="14" fillId="7" borderId="72" xfId="13" applyNumberFormat="1" applyFont="1" applyFill="1" applyBorder="1" applyAlignment="1" applyProtection="1">
      <alignment vertical="center"/>
    </xf>
    <xf numFmtId="165" fontId="14" fillId="7" borderId="25" xfId="13" applyNumberFormat="1" applyFont="1" applyFill="1" applyBorder="1" applyAlignment="1" applyProtection="1">
      <alignment vertical="center"/>
    </xf>
    <xf numFmtId="165" fontId="14" fillId="7" borderId="30" xfId="13" applyNumberFormat="1" applyFont="1" applyFill="1" applyBorder="1" applyAlignment="1" applyProtection="1">
      <alignment vertical="center"/>
    </xf>
    <xf numFmtId="165" fontId="14" fillId="2" borderId="72" xfId="13" applyNumberFormat="1" applyFont="1" applyFill="1" applyBorder="1" applyAlignment="1" applyProtection="1">
      <alignment horizontal="center" vertical="center"/>
    </xf>
    <xf numFmtId="165" fontId="14" fillId="2" borderId="25" xfId="13" applyNumberFormat="1" applyFont="1" applyFill="1" applyBorder="1" applyAlignment="1" applyProtection="1">
      <alignment horizontal="center" vertical="center"/>
    </xf>
    <xf numFmtId="0" fontId="0" fillId="2" borderId="0" xfId="0" applyFont="1" applyFill="1" applyBorder="1" applyAlignment="1" applyProtection="1">
      <alignment vertical="top"/>
    </xf>
    <xf numFmtId="0" fontId="3" fillId="2" borderId="0" xfId="0" applyFont="1" applyFill="1" applyBorder="1" applyAlignment="1">
      <alignment vertical="top"/>
    </xf>
    <xf numFmtId="0" fontId="40" fillId="2" borderId="0" xfId="3" applyFont="1" applyFill="1" applyBorder="1" applyAlignment="1" applyProtection="1">
      <alignment horizontal="center" vertical="center"/>
    </xf>
    <xf numFmtId="0" fontId="39" fillId="2" borderId="0" xfId="3" applyFont="1" applyFill="1" applyBorder="1" applyAlignment="1" applyProtection="1">
      <alignment vertical="center"/>
    </xf>
    <xf numFmtId="0" fontId="41" fillId="2" borderId="0" xfId="3" applyFont="1" applyFill="1" applyBorder="1" applyAlignment="1" applyProtection="1">
      <alignment vertical="center"/>
    </xf>
    <xf numFmtId="0" fontId="41" fillId="2" borderId="0" xfId="3" applyFont="1" applyFill="1" applyBorder="1" applyAlignment="1" applyProtection="1">
      <alignment horizontal="center" vertical="center"/>
    </xf>
    <xf numFmtId="165" fontId="42" fillId="2" borderId="0" xfId="13" applyNumberFormat="1" applyFont="1" applyFill="1" applyBorder="1" applyAlignment="1" applyProtection="1">
      <alignment vertical="center"/>
    </xf>
    <xf numFmtId="0" fontId="28" fillId="2" borderId="0" xfId="12" applyFont="1" applyFill="1" applyBorder="1" applyAlignment="1">
      <alignment horizontal="left" vertical="top"/>
    </xf>
    <xf numFmtId="165" fontId="40" fillId="2" borderId="0" xfId="3" applyNumberFormat="1" applyFont="1" applyFill="1" applyBorder="1" applyAlignment="1">
      <alignment vertical="center"/>
    </xf>
    <xf numFmtId="165" fontId="42" fillId="2" borderId="0" xfId="13" applyNumberFormat="1" applyFont="1" applyFill="1" applyBorder="1" applyAlignment="1" applyProtection="1">
      <alignment horizontal="center" vertical="center"/>
    </xf>
    <xf numFmtId="0" fontId="3" fillId="2" borderId="0" xfId="0" applyFont="1" applyFill="1" applyBorder="1" applyAlignment="1" applyProtection="1">
      <alignment vertical="top"/>
    </xf>
    <xf numFmtId="0" fontId="11" fillId="2" borderId="13" xfId="3" applyFont="1" applyFill="1" applyBorder="1" applyAlignment="1" applyProtection="1">
      <alignment horizontal="center" vertical="center"/>
    </xf>
    <xf numFmtId="165" fontId="14" fillId="11" borderId="14" xfId="13" applyNumberFormat="1" applyFont="1" applyFill="1" applyBorder="1" applyAlignment="1" applyProtection="1">
      <alignment vertical="center"/>
      <protection locked="0"/>
    </xf>
    <xf numFmtId="165" fontId="14" fillId="7" borderId="49" xfId="13" applyNumberFormat="1" applyFont="1" applyFill="1" applyBorder="1" applyAlignment="1" applyProtection="1">
      <alignment vertical="center"/>
    </xf>
    <xf numFmtId="165" fontId="22" fillId="7" borderId="85" xfId="13" applyNumberFormat="1" applyFont="1" applyFill="1" applyBorder="1" applyAlignment="1" applyProtection="1">
      <alignment vertical="center"/>
    </xf>
    <xf numFmtId="165" fontId="14" fillId="7" borderId="85" xfId="13" applyNumberFormat="1" applyFont="1" applyFill="1" applyBorder="1" applyAlignment="1" applyProtection="1">
      <alignment vertical="center"/>
    </xf>
    <xf numFmtId="0" fontId="28" fillId="2" borderId="0" xfId="12" applyFont="1" applyFill="1" applyAlignment="1">
      <alignment horizontal="left" vertical="top"/>
    </xf>
    <xf numFmtId="165" fontId="14" fillId="11" borderId="12" xfId="13" applyNumberFormat="1" applyFont="1" applyFill="1" applyBorder="1" applyAlignment="1" applyProtection="1">
      <alignment vertical="center"/>
      <protection locked="0"/>
    </xf>
    <xf numFmtId="0" fontId="14" fillId="6" borderId="13" xfId="4" applyNumberFormat="1" applyFont="1" applyFill="1" applyBorder="1" applyAlignment="1" applyProtection="1">
      <alignment vertical="center"/>
      <protection locked="0"/>
    </xf>
    <xf numFmtId="165" fontId="14" fillId="12" borderId="12" xfId="13" applyNumberFormat="1" applyFont="1" applyFill="1" applyBorder="1" applyAlignment="1" applyProtection="1">
      <alignment horizontal="center" vertical="center"/>
    </xf>
    <xf numFmtId="165" fontId="14" fillId="2" borderId="53" xfId="13" applyNumberFormat="1" applyFont="1" applyFill="1" applyBorder="1" applyAlignment="1" applyProtection="1">
      <alignment vertical="center"/>
    </xf>
    <xf numFmtId="165" fontId="14" fillId="2" borderId="71" xfId="13" applyNumberFormat="1" applyFont="1" applyFill="1" applyBorder="1" applyAlignment="1" applyProtection="1">
      <alignment vertical="center"/>
    </xf>
    <xf numFmtId="165" fontId="14" fillId="2" borderId="54" xfId="13" applyNumberFormat="1" applyFont="1" applyFill="1" applyBorder="1" applyAlignment="1" applyProtection="1">
      <alignment vertical="center"/>
    </xf>
    <xf numFmtId="165" fontId="14" fillId="6" borderId="19" xfId="13" applyNumberFormat="1" applyFont="1" applyFill="1" applyBorder="1" applyAlignment="1" applyProtection="1">
      <alignment vertical="center"/>
      <protection locked="0"/>
    </xf>
    <xf numFmtId="165" fontId="14" fillId="11" borderId="18" xfId="13" applyNumberFormat="1" applyFont="1" applyFill="1" applyBorder="1" applyAlignment="1" applyProtection="1">
      <alignment vertical="center"/>
      <protection locked="0"/>
    </xf>
    <xf numFmtId="165" fontId="14" fillId="12" borderId="18" xfId="13" applyNumberFormat="1" applyFont="1" applyFill="1" applyBorder="1" applyAlignment="1" applyProtection="1">
      <alignment horizontal="center" vertical="center"/>
    </xf>
    <xf numFmtId="165" fontId="14" fillId="2" borderId="50" xfId="13" applyNumberFormat="1" applyFont="1" applyFill="1" applyBorder="1" applyAlignment="1" applyProtection="1">
      <alignment vertical="center"/>
    </xf>
    <xf numFmtId="165" fontId="14" fillId="2" borderId="99" xfId="13" applyNumberFormat="1" applyFont="1" applyFill="1" applyBorder="1" applyAlignment="1" applyProtection="1">
      <alignment vertical="center"/>
    </xf>
    <xf numFmtId="165" fontId="14" fillId="2" borderId="26" xfId="13" applyNumberFormat="1" applyFont="1" applyFill="1" applyBorder="1" applyAlignment="1" applyProtection="1">
      <alignment vertical="center"/>
    </xf>
    <xf numFmtId="165" fontId="14" fillId="2" borderId="27" xfId="13" applyNumberFormat="1" applyFont="1" applyFill="1" applyBorder="1" applyAlignment="1" applyProtection="1">
      <alignment vertical="center"/>
    </xf>
    <xf numFmtId="165" fontId="14" fillId="7" borderId="19" xfId="13" applyNumberFormat="1" applyFont="1" applyFill="1" applyBorder="1" applyAlignment="1" applyProtection="1">
      <alignment vertical="center"/>
    </xf>
    <xf numFmtId="165" fontId="14" fillId="7" borderId="40" xfId="13" applyNumberFormat="1" applyFont="1" applyFill="1" applyBorder="1" applyAlignment="1" applyProtection="1">
      <alignment vertical="center"/>
    </xf>
    <xf numFmtId="165" fontId="14" fillId="2" borderId="26" xfId="13" applyNumberFormat="1" applyFont="1" applyFill="1" applyBorder="1" applyAlignment="1" applyProtection="1">
      <alignment horizontal="center" vertical="center"/>
    </xf>
    <xf numFmtId="165" fontId="14" fillId="11" borderId="30" xfId="13" applyNumberFormat="1" applyFont="1" applyFill="1" applyBorder="1" applyAlignment="1" applyProtection="1">
      <alignment vertical="center"/>
      <protection locked="0"/>
    </xf>
    <xf numFmtId="165" fontId="14" fillId="7" borderId="79" xfId="13" applyNumberFormat="1" applyFont="1" applyFill="1" applyBorder="1" applyAlignment="1" applyProtection="1">
      <alignment vertical="center"/>
    </xf>
    <xf numFmtId="165" fontId="14" fillId="11" borderId="28" xfId="13" applyNumberFormat="1" applyFont="1" applyFill="1" applyBorder="1" applyAlignment="1" applyProtection="1">
      <alignment vertical="center"/>
      <protection locked="0"/>
    </xf>
    <xf numFmtId="165" fontId="14" fillId="11" borderId="29" xfId="13" applyNumberFormat="1" applyFont="1" applyFill="1" applyBorder="1" applyAlignment="1" applyProtection="1">
      <alignment vertical="center"/>
      <protection locked="0"/>
    </xf>
    <xf numFmtId="165" fontId="14" fillId="12" borderId="29" xfId="13" applyNumberFormat="1" applyFont="1" applyFill="1" applyBorder="1" applyAlignment="1" applyProtection="1">
      <alignment horizontal="center" vertical="center"/>
    </xf>
    <xf numFmtId="165" fontId="14" fillId="12" borderId="72" xfId="13" applyNumberFormat="1" applyFont="1" applyFill="1" applyBorder="1" applyAlignment="1" applyProtection="1">
      <alignment horizontal="center" vertical="center"/>
    </xf>
    <xf numFmtId="165" fontId="14" fillId="12" borderId="28" xfId="13" applyNumberFormat="1" applyFont="1" applyFill="1" applyBorder="1" applyAlignment="1" applyProtection="1">
      <alignment horizontal="center" vertical="center"/>
    </xf>
    <xf numFmtId="165" fontId="14" fillId="12" borderId="30" xfId="13" applyNumberFormat="1" applyFont="1" applyFill="1" applyBorder="1" applyAlignment="1" applyProtection="1">
      <alignment horizontal="center" vertical="center"/>
    </xf>
    <xf numFmtId="0" fontId="43" fillId="2" borderId="0" xfId="12" applyFont="1" applyFill="1" applyAlignment="1">
      <alignment horizontal="left" vertical="top" wrapText="1"/>
    </xf>
    <xf numFmtId="165" fontId="7" fillId="2" borderId="0" xfId="12" applyNumberFormat="1" applyFont="1" applyFill="1" applyAlignment="1">
      <alignment horizontal="left" vertical="top"/>
    </xf>
    <xf numFmtId="0" fontId="32" fillId="2" borderId="0" xfId="12" applyFont="1" applyFill="1" applyAlignment="1">
      <alignment horizontal="left" vertical="top"/>
    </xf>
    <xf numFmtId="0" fontId="43" fillId="2" borderId="0" xfId="12" applyFont="1" applyFill="1" applyAlignment="1" applyProtection="1">
      <alignment horizontal="left" vertical="top" wrapText="1"/>
    </xf>
    <xf numFmtId="0" fontId="8" fillId="4" borderId="1" xfId="3" applyFont="1" applyFill="1" applyBorder="1" applyAlignment="1" applyProtection="1">
      <alignment horizontal="center" vertical="center"/>
    </xf>
    <xf numFmtId="165" fontId="27" fillId="2" borderId="0" xfId="12" applyNumberFormat="1" applyFont="1" applyFill="1" applyAlignment="1">
      <alignment horizontal="left" vertical="top"/>
    </xf>
    <xf numFmtId="0" fontId="27" fillId="2" borderId="0" xfId="12" applyFont="1" applyFill="1" applyAlignment="1" applyProtection="1">
      <alignment horizontal="center" vertical="top"/>
    </xf>
    <xf numFmtId="0" fontId="11" fillId="2" borderId="5" xfId="3" applyFont="1" applyFill="1" applyBorder="1" applyAlignment="1" applyProtection="1">
      <alignment horizontal="center" vertical="center"/>
    </xf>
    <xf numFmtId="165" fontId="14" fillId="11" borderId="6" xfId="13" applyNumberFormat="1" applyFont="1" applyFill="1" applyBorder="1" applyAlignment="1" applyProtection="1">
      <alignment vertical="center"/>
      <protection locked="0"/>
    </xf>
    <xf numFmtId="165" fontId="14" fillId="6" borderId="5" xfId="4" applyNumberFormat="1" applyFont="1" applyFill="1" applyBorder="1" applyAlignment="1" applyProtection="1">
      <alignment vertical="center"/>
      <protection locked="0"/>
    </xf>
    <xf numFmtId="165" fontId="14" fillId="7" borderId="3" xfId="13" applyNumberFormat="1" applyFont="1" applyFill="1" applyBorder="1" applyAlignment="1" applyProtection="1">
      <alignment vertical="center"/>
    </xf>
    <xf numFmtId="165" fontId="14" fillId="11" borderId="4" xfId="13" applyNumberFormat="1" applyFont="1" applyFill="1" applyBorder="1" applyAlignment="1" applyProtection="1">
      <alignment vertical="center"/>
      <protection locked="0"/>
    </xf>
    <xf numFmtId="165" fontId="14" fillId="7" borderId="6" xfId="13" applyNumberFormat="1" applyFont="1" applyFill="1" applyBorder="1" applyAlignment="1" applyProtection="1">
      <alignment vertical="center"/>
    </xf>
    <xf numFmtId="165" fontId="14" fillId="7" borderId="8" xfId="13" applyNumberFormat="1" applyFont="1" applyFill="1" applyBorder="1" applyAlignment="1" applyProtection="1">
      <alignment vertical="center"/>
    </xf>
    <xf numFmtId="165" fontId="14" fillId="11" borderId="5" xfId="13" applyNumberFormat="1" applyFont="1" applyFill="1" applyBorder="1" applyAlignment="1" applyProtection="1">
      <alignment vertical="center"/>
      <protection locked="0"/>
    </xf>
    <xf numFmtId="165" fontId="14" fillId="6" borderId="5" xfId="13" applyNumberFormat="1" applyFont="1" applyFill="1" applyBorder="1" applyAlignment="1" applyProtection="1">
      <alignment vertical="center"/>
      <protection locked="0"/>
    </xf>
    <xf numFmtId="0" fontId="32" fillId="2" borderId="4" xfId="12" applyFont="1" applyFill="1" applyBorder="1" applyAlignment="1">
      <alignment horizontal="left" vertical="top"/>
    </xf>
    <xf numFmtId="0" fontId="32" fillId="2" borderId="8" xfId="12" applyFont="1" applyFill="1" applyBorder="1" applyAlignment="1">
      <alignment horizontal="left" vertical="top"/>
    </xf>
    <xf numFmtId="166" fontId="14" fillId="12" borderId="5" xfId="13" applyNumberFormat="1" applyFont="1" applyFill="1" applyBorder="1" applyAlignment="1" applyProtection="1">
      <alignment horizontal="center" vertical="center"/>
    </xf>
    <xf numFmtId="166" fontId="14" fillId="2" borderId="5" xfId="13" applyNumberFormat="1" applyFont="1" applyFill="1" applyBorder="1" applyAlignment="1" applyProtection="1">
      <alignment horizontal="center" vertical="center"/>
    </xf>
    <xf numFmtId="166" fontId="14" fillId="12" borderId="6" xfId="13" applyNumberFormat="1" applyFont="1" applyFill="1" applyBorder="1" applyAlignment="1" applyProtection="1">
      <alignment horizontal="center" vertical="center"/>
    </xf>
    <xf numFmtId="166" fontId="14" fillId="2" borderId="8" xfId="13" applyNumberFormat="1" applyFont="1" applyFill="1" applyBorder="1" applyAlignment="1" applyProtection="1">
      <alignment horizontal="center" vertical="center"/>
    </xf>
    <xf numFmtId="166" fontId="14" fillId="12" borderId="4" xfId="13" applyNumberFormat="1" applyFont="1" applyFill="1" applyBorder="1" applyAlignment="1" applyProtection="1">
      <alignment horizontal="center" vertical="center"/>
    </xf>
    <xf numFmtId="166" fontId="14" fillId="2" borderId="6" xfId="13" applyNumberFormat="1" applyFont="1" applyFill="1" applyBorder="1" applyAlignment="1" applyProtection="1">
      <alignment horizontal="center" vertical="center"/>
    </xf>
    <xf numFmtId="0" fontId="8" fillId="4" borderId="100" xfId="3" applyFont="1" applyFill="1" applyBorder="1" applyAlignment="1" applyProtection="1">
      <alignment horizontal="center" vertical="center" wrapText="1"/>
    </xf>
    <xf numFmtId="0" fontId="7" fillId="2" borderId="0" xfId="12" applyFont="1" applyFill="1" applyAlignment="1">
      <alignment horizontal="right" vertical="top"/>
    </xf>
    <xf numFmtId="0" fontId="27" fillId="2" borderId="0" xfId="12" applyFont="1" applyFill="1" applyAlignment="1">
      <alignment horizontal="right" vertical="top"/>
    </xf>
    <xf numFmtId="0" fontId="32" fillId="2" borderId="0" xfId="12" applyFont="1" applyFill="1" applyAlignment="1">
      <alignment horizontal="right" vertical="top"/>
    </xf>
    <xf numFmtId="0" fontId="32" fillId="2" borderId="12" xfId="12" applyFont="1" applyFill="1" applyBorder="1" applyAlignment="1">
      <alignment horizontal="left" vertical="top"/>
    </xf>
    <xf numFmtId="0" fontId="32" fillId="2" borderId="15" xfId="12" applyFont="1" applyFill="1" applyBorder="1" applyAlignment="1">
      <alignment horizontal="left" vertical="top"/>
    </xf>
    <xf numFmtId="0" fontId="12" fillId="0" borderId="67" xfId="3" applyFont="1" applyBorder="1" applyAlignment="1" applyProtection="1">
      <alignment horizontal="center" vertical="center"/>
    </xf>
    <xf numFmtId="0" fontId="7" fillId="0" borderId="66" xfId="3" applyFont="1" applyBorder="1" applyAlignment="1" applyProtection="1">
      <alignment vertical="center"/>
    </xf>
    <xf numFmtId="0" fontId="11" fillId="2" borderId="66" xfId="3" applyFont="1" applyFill="1" applyBorder="1" applyAlignment="1" applyProtection="1">
      <alignment horizontal="center" vertical="center"/>
    </xf>
    <xf numFmtId="0" fontId="11" fillId="0" borderId="66" xfId="3" applyFont="1" applyBorder="1" applyAlignment="1" applyProtection="1">
      <alignment horizontal="center" vertical="center"/>
    </xf>
    <xf numFmtId="0" fontId="11" fillId="0" borderId="10" xfId="3" applyFont="1" applyBorder="1" applyAlignment="1" applyProtection="1">
      <alignment horizontal="center" vertical="center"/>
    </xf>
    <xf numFmtId="165" fontId="14" fillId="11" borderId="80" xfId="13" applyNumberFormat="1" applyFont="1" applyFill="1" applyBorder="1" applyAlignment="1" applyProtection="1">
      <alignment vertical="center"/>
      <protection locked="0"/>
    </xf>
    <xf numFmtId="165" fontId="12" fillId="2" borderId="0" xfId="12" applyNumberFormat="1" applyFont="1" applyFill="1" applyAlignment="1">
      <alignment horizontal="left" vertical="top"/>
    </xf>
    <xf numFmtId="165" fontId="32" fillId="2" borderId="0" xfId="12" applyNumberFormat="1" applyFont="1" applyFill="1" applyAlignment="1">
      <alignment horizontal="left" vertical="top"/>
    </xf>
    <xf numFmtId="0" fontId="32" fillId="2" borderId="18" xfId="12" applyFont="1" applyFill="1" applyBorder="1" applyAlignment="1">
      <alignment horizontal="left" vertical="top"/>
    </xf>
    <xf numFmtId="0" fontId="32" fillId="2" borderId="21" xfId="12" applyFont="1" applyFill="1" applyBorder="1" applyAlignment="1">
      <alignment horizontal="left" vertical="top"/>
    </xf>
    <xf numFmtId="165" fontId="14" fillId="11" borderId="22" xfId="13" applyNumberFormat="1" applyFont="1" applyFill="1" applyBorder="1" applyAlignment="1" applyProtection="1">
      <alignment vertical="center"/>
      <protection locked="0"/>
    </xf>
    <xf numFmtId="165" fontId="14" fillId="7" borderId="22" xfId="13" applyNumberFormat="1" applyFont="1" applyFill="1" applyBorder="1" applyAlignment="1" applyProtection="1">
      <alignment vertical="center"/>
    </xf>
    <xf numFmtId="165" fontId="14" fillId="11" borderId="101" xfId="13" applyNumberFormat="1" applyFont="1" applyFill="1" applyBorder="1" applyAlignment="1" applyProtection="1">
      <alignment vertical="center"/>
      <protection locked="0"/>
    </xf>
    <xf numFmtId="165" fontId="14" fillId="7" borderId="84" xfId="13" applyNumberFormat="1" applyFont="1" applyFill="1" applyBorder="1" applyAlignment="1" applyProtection="1">
      <alignment vertical="center"/>
    </xf>
    <xf numFmtId="0" fontId="7" fillId="0" borderId="29" xfId="3" applyFont="1" applyBorder="1" applyAlignment="1" applyProtection="1">
      <alignment vertical="center" wrapText="1"/>
    </xf>
    <xf numFmtId="165" fontId="14" fillId="7" borderId="31" xfId="13" applyNumberFormat="1" applyFont="1" applyFill="1" applyBorder="1" applyAlignment="1" applyProtection="1">
      <alignment vertical="center"/>
    </xf>
    <xf numFmtId="0" fontId="32" fillId="2" borderId="28" xfId="12" applyFont="1" applyFill="1" applyBorder="1" applyAlignment="1">
      <alignment horizontal="left" vertical="top"/>
    </xf>
    <xf numFmtId="0" fontId="32" fillId="2" borderId="25" xfId="12" applyFont="1" applyFill="1" applyBorder="1" applyAlignment="1">
      <alignment horizontal="left" vertical="top"/>
    </xf>
    <xf numFmtId="0" fontId="7" fillId="0" borderId="66" xfId="3" applyFont="1" applyBorder="1" applyAlignment="1" applyProtection="1">
      <alignment vertical="center" wrapText="1"/>
    </xf>
    <xf numFmtId="165" fontId="14" fillId="11" borderId="16" xfId="13" applyNumberFormat="1" applyFont="1" applyFill="1" applyBorder="1" applyAlignment="1" applyProtection="1">
      <alignment vertical="center"/>
      <protection locked="0"/>
    </xf>
    <xf numFmtId="0" fontId="7" fillId="0" borderId="19" xfId="3" applyFont="1" applyBorder="1" applyAlignment="1" applyProtection="1">
      <alignment vertical="center" wrapText="1"/>
    </xf>
    <xf numFmtId="165" fontId="14" fillId="11" borderId="31" xfId="13" applyNumberFormat="1" applyFont="1" applyFill="1" applyBorder="1" applyAlignment="1" applyProtection="1">
      <alignment vertical="center"/>
      <protection locked="0"/>
    </xf>
    <xf numFmtId="0" fontId="12" fillId="2" borderId="0" xfId="0" applyFont="1" applyFill="1" applyBorder="1" applyAlignment="1">
      <alignment vertical="top"/>
    </xf>
    <xf numFmtId="0" fontId="7" fillId="0" borderId="0" xfId="3" applyFont="1" applyFill="1" applyBorder="1" applyAlignment="1">
      <alignment horizontal="center" vertical="center"/>
    </xf>
    <xf numFmtId="0" fontId="44" fillId="2" borderId="0" xfId="3" applyNumberFormat="1" applyFont="1" applyFill="1" applyBorder="1" applyAlignment="1" applyProtection="1">
      <alignment vertical="center"/>
    </xf>
    <xf numFmtId="0" fontId="18" fillId="4" borderId="50" xfId="6" applyFont="1" applyFill="1" applyBorder="1" applyAlignment="1" applyProtection="1">
      <alignment horizontal="center" vertical="top"/>
    </xf>
    <xf numFmtId="0" fontId="18" fillId="4" borderId="99" xfId="6" applyFont="1" applyFill="1" applyBorder="1" applyAlignment="1" applyProtection="1">
      <alignment horizontal="left" vertical="top"/>
    </xf>
    <xf numFmtId="0" fontId="18" fillId="4" borderId="55" xfId="6" applyFont="1" applyFill="1" applyBorder="1" applyAlignment="1" applyProtection="1">
      <alignment horizontal="left" vertical="top"/>
    </xf>
    <xf numFmtId="0" fontId="16" fillId="0" borderId="39" xfId="6" applyFont="1" applyFill="1" applyBorder="1" applyAlignment="1" applyProtection="1">
      <alignment horizontal="center" vertical="top"/>
    </xf>
    <xf numFmtId="0" fontId="16" fillId="0" borderId="56" xfId="6" applyFont="1" applyFill="1" applyBorder="1" applyAlignment="1" applyProtection="1">
      <alignment horizontal="center" vertical="top"/>
    </xf>
    <xf numFmtId="0" fontId="12" fillId="2" borderId="61" xfId="7" applyFont="1" applyFill="1" applyBorder="1" applyAlignment="1" applyProtection="1">
      <alignment vertical="center"/>
    </xf>
    <xf numFmtId="0" fontId="12" fillId="2" borderId="0" xfId="7" applyFont="1" applyFill="1" applyBorder="1" applyAlignment="1" applyProtection="1">
      <alignment vertical="center"/>
    </xf>
    <xf numFmtId="0" fontId="1" fillId="2" borderId="0" xfId="3" applyFill="1" applyBorder="1" applyAlignment="1">
      <alignment vertical="center"/>
    </xf>
    <xf numFmtId="0" fontId="18" fillId="0" borderId="38" xfId="6" applyFont="1" applyFill="1" applyBorder="1" applyAlignment="1" applyProtection="1">
      <alignment horizontal="center" vertical="top"/>
    </xf>
    <xf numFmtId="0" fontId="5" fillId="3" borderId="0" xfId="3" applyFont="1" applyFill="1" applyBorder="1" applyAlignment="1">
      <alignment horizontal="left" vertical="center"/>
    </xf>
    <xf numFmtId="0" fontId="8" fillId="4" borderId="1" xfId="3" applyFont="1" applyFill="1" applyBorder="1" applyAlignment="1" applyProtection="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16" fillId="0" borderId="1" xfId="3" applyNumberFormat="1" applyFont="1" applyFill="1" applyBorder="1" applyAlignment="1" applyProtection="1">
      <alignment horizontal="left" vertical="top" wrapText="1"/>
    </xf>
    <xf numFmtId="0" fontId="16" fillId="0" borderId="2" xfId="3" applyNumberFormat="1" applyFont="1" applyFill="1" applyBorder="1" applyAlignment="1" applyProtection="1">
      <alignment horizontal="left" vertical="top" wrapText="1"/>
    </xf>
    <xf numFmtId="0" fontId="16" fillId="0" borderId="3" xfId="3" applyNumberFormat="1" applyFont="1" applyFill="1" applyBorder="1" applyAlignment="1" applyProtection="1">
      <alignment horizontal="left" vertical="top" wrapText="1"/>
    </xf>
    <xf numFmtId="0" fontId="8" fillId="4" borderId="4" xfId="3" applyFont="1" applyFill="1" applyBorder="1" applyAlignment="1" applyProtection="1">
      <alignment horizontal="left" vertical="center"/>
    </xf>
    <xf numFmtId="0" fontId="8" fillId="4" borderId="5" xfId="3" applyFont="1" applyFill="1" applyBorder="1" applyAlignment="1" applyProtection="1">
      <alignment horizontal="left" vertical="center"/>
    </xf>
    <xf numFmtId="0" fontId="8" fillId="4" borderId="1" xfId="3" applyFont="1" applyFill="1" applyBorder="1" applyAlignment="1" applyProtection="1">
      <alignment horizontal="left" vertical="center"/>
    </xf>
    <xf numFmtId="0" fontId="8" fillId="4" borderId="2" xfId="3" applyFont="1" applyFill="1" applyBorder="1" applyAlignment="1" applyProtection="1">
      <alignment horizontal="left" vertical="center"/>
    </xf>
    <xf numFmtId="0" fontId="8" fillId="4" borderId="3" xfId="3" applyFont="1" applyFill="1" applyBorder="1" applyAlignment="1" applyProtection="1">
      <alignment horizontal="left" vertical="center"/>
    </xf>
    <xf numFmtId="0" fontId="10" fillId="4" borderId="1" xfId="3" applyFont="1" applyFill="1" applyBorder="1" applyAlignment="1" applyProtection="1">
      <alignment horizontal="center" vertical="center" wrapText="1"/>
    </xf>
    <xf numFmtId="0" fontId="10" fillId="4" borderId="2" xfId="3" applyFont="1" applyFill="1" applyBorder="1" applyAlignment="1" applyProtection="1">
      <alignment horizontal="center" vertical="center" wrapText="1"/>
    </xf>
    <xf numFmtId="0" fontId="10" fillId="4" borderId="3" xfId="3" applyFont="1" applyFill="1" applyBorder="1" applyAlignment="1" applyProtection="1">
      <alignment horizontal="center" vertical="center" wrapText="1"/>
    </xf>
    <xf numFmtId="0" fontId="19" fillId="4" borderId="1" xfId="3" applyNumberFormat="1" applyFont="1" applyFill="1" applyBorder="1" applyAlignment="1" applyProtection="1">
      <alignment horizontal="left" vertical="center"/>
    </xf>
    <xf numFmtId="0" fontId="19" fillId="4" borderId="2" xfId="3" applyNumberFormat="1" applyFont="1" applyFill="1" applyBorder="1" applyAlignment="1" applyProtection="1">
      <alignment horizontal="left" vertical="center"/>
    </xf>
    <xf numFmtId="0" fontId="19" fillId="4" borderId="3" xfId="3" applyNumberFormat="1" applyFont="1" applyFill="1" applyBorder="1" applyAlignment="1" applyProtection="1">
      <alignment horizontal="left" vertical="center"/>
    </xf>
    <xf numFmtId="0" fontId="16" fillId="0" borderId="19" xfId="6" applyFont="1" applyFill="1" applyBorder="1" applyAlignment="1" applyProtection="1">
      <alignment horizontal="left" vertical="top" wrapText="1"/>
    </xf>
    <xf numFmtId="0" fontId="16" fillId="0" borderId="21" xfId="6" applyFont="1" applyFill="1" applyBorder="1" applyAlignment="1" applyProtection="1">
      <alignment horizontal="left" vertical="top" wrapText="1"/>
    </xf>
    <xf numFmtId="0" fontId="18" fillId="0" borderId="13" xfId="6" applyFont="1" applyFill="1" applyBorder="1" applyAlignment="1" applyProtection="1">
      <alignment horizontal="left" vertical="top"/>
    </xf>
    <xf numFmtId="0" fontId="18" fillId="0" borderId="15" xfId="6" applyFont="1" applyFill="1" applyBorder="1" applyAlignment="1" applyProtection="1">
      <alignment horizontal="left" vertical="top"/>
    </xf>
    <xf numFmtId="0" fontId="16" fillId="0" borderId="19" xfId="6" applyFont="1" applyFill="1" applyBorder="1" applyAlignment="1" applyProtection="1">
      <alignment vertical="top" wrapText="1"/>
    </xf>
    <xf numFmtId="0" fontId="16" fillId="0" borderId="21" xfId="6" applyFont="1" applyFill="1" applyBorder="1" applyAlignment="1" applyProtection="1">
      <alignment vertical="top" wrapText="1"/>
    </xf>
    <xf numFmtId="0" fontId="16" fillId="0" borderId="29" xfId="6" applyFont="1" applyFill="1" applyBorder="1" applyAlignment="1" applyProtection="1">
      <alignment horizontal="left" vertical="top" wrapText="1"/>
    </xf>
    <xf numFmtId="0" fontId="16" fillId="0" borderId="25" xfId="6" applyFont="1" applyFill="1" applyBorder="1" applyAlignment="1" applyProtection="1">
      <alignment horizontal="left" vertical="top" wrapText="1"/>
    </xf>
    <xf numFmtId="0" fontId="8" fillId="4" borderId="1" xfId="6" applyFont="1" applyFill="1" applyBorder="1" applyAlignment="1" applyProtection="1">
      <alignment horizontal="center" vertical="center"/>
    </xf>
    <xf numFmtId="0" fontId="8" fillId="4" borderId="2" xfId="6" applyFont="1" applyFill="1" applyBorder="1" applyAlignment="1" applyProtection="1">
      <alignment horizontal="center" vertical="center"/>
    </xf>
    <xf numFmtId="0" fontId="8" fillId="4" borderId="3" xfId="6" applyFont="1" applyFill="1" applyBorder="1" applyAlignment="1" applyProtection="1">
      <alignment horizontal="center" vertical="center"/>
    </xf>
    <xf numFmtId="0" fontId="8" fillId="4" borderId="1" xfId="6" applyFont="1" applyFill="1" applyBorder="1" applyAlignment="1" applyProtection="1">
      <alignment horizontal="left" vertical="center"/>
    </xf>
    <xf numFmtId="0" fontId="8" fillId="4" borderId="2" xfId="6" applyFont="1" applyFill="1" applyBorder="1" applyAlignment="1" applyProtection="1">
      <alignment horizontal="left" vertical="center"/>
    </xf>
    <xf numFmtId="0" fontId="8" fillId="4" borderId="3" xfId="6" applyFont="1" applyFill="1" applyBorder="1" applyAlignment="1" applyProtection="1">
      <alignment horizontal="left" vertical="center"/>
    </xf>
    <xf numFmtId="0" fontId="8" fillId="4" borderId="43" xfId="6" applyFont="1" applyFill="1" applyBorder="1" applyAlignment="1" applyProtection="1">
      <alignment horizontal="center" vertical="center"/>
    </xf>
    <xf numFmtId="0" fontId="8" fillId="4" borderId="1" xfId="6" applyFont="1" applyFill="1" applyBorder="1" applyAlignment="1" applyProtection="1">
      <alignment horizontal="center" vertical="center" wrapText="1"/>
    </xf>
    <xf numFmtId="0" fontId="8" fillId="4" borderId="2" xfId="6" applyFont="1" applyFill="1" applyBorder="1" applyAlignment="1" applyProtection="1">
      <alignment horizontal="center" vertical="center" wrapText="1"/>
    </xf>
    <xf numFmtId="0" fontId="8" fillId="4" borderId="3" xfId="6" applyFont="1" applyFill="1" applyBorder="1" applyAlignment="1" applyProtection="1">
      <alignment horizontal="center" vertical="center" wrapText="1"/>
    </xf>
    <xf numFmtId="0" fontId="8" fillId="4" borderId="43" xfId="6" applyFont="1" applyFill="1" applyBorder="1" applyAlignment="1" applyProtection="1">
      <alignment horizontal="center" vertical="center" wrapText="1"/>
    </xf>
    <xf numFmtId="9" fontId="16" fillId="0" borderId="20" xfId="6" applyNumberFormat="1" applyFont="1" applyFill="1" applyBorder="1" applyAlignment="1">
      <alignment horizontal="left" vertical="top" wrapText="1"/>
    </xf>
    <xf numFmtId="9" fontId="16" fillId="0" borderId="26" xfId="6" applyNumberFormat="1" applyFont="1" applyFill="1" applyBorder="1" applyAlignment="1">
      <alignment horizontal="left" vertical="top" wrapText="1"/>
    </xf>
    <xf numFmtId="9" fontId="16" fillId="0" borderId="27" xfId="6" applyNumberFormat="1" applyFont="1" applyFill="1" applyBorder="1" applyAlignment="1">
      <alignment horizontal="left" vertical="top" wrapText="1"/>
    </xf>
    <xf numFmtId="9" fontId="24" fillId="2" borderId="14" xfId="6" applyNumberFormat="1" applyFont="1" applyFill="1" applyBorder="1" applyAlignment="1">
      <alignment horizontal="left" vertical="center" wrapText="1"/>
    </xf>
    <xf numFmtId="9" fontId="24" fillId="2" borderId="62" xfId="6" applyNumberFormat="1" applyFont="1" applyFill="1" applyBorder="1" applyAlignment="1">
      <alignment horizontal="left" vertical="center" wrapText="1"/>
    </xf>
    <xf numFmtId="9" fontId="24" fillId="2" borderId="49" xfId="6" applyNumberFormat="1" applyFont="1" applyFill="1" applyBorder="1" applyAlignment="1">
      <alignment horizontal="left" vertical="center" wrapText="1"/>
    </xf>
    <xf numFmtId="9" fontId="16" fillId="0" borderId="64" xfId="6" applyNumberFormat="1" applyFont="1" applyFill="1" applyBorder="1" applyAlignment="1">
      <alignment horizontal="left" vertical="top" wrapText="1"/>
    </xf>
    <xf numFmtId="9" fontId="16" fillId="0" borderId="44" xfId="6" applyNumberFormat="1" applyFont="1" applyFill="1" applyBorder="1" applyAlignment="1">
      <alignment horizontal="left" vertical="top" wrapText="1"/>
    </xf>
    <xf numFmtId="9" fontId="16" fillId="0" borderId="47" xfId="6" applyNumberFormat="1" applyFont="1" applyFill="1" applyBorder="1" applyAlignment="1">
      <alignment horizontal="left" vertical="top" wrapText="1"/>
    </xf>
    <xf numFmtId="0" fontId="8" fillId="4" borderId="1" xfId="3" applyFont="1" applyFill="1" applyBorder="1" applyAlignment="1" applyProtection="1">
      <alignment horizontal="center" vertical="center" wrapText="1"/>
    </xf>
    <xf numFmtId="0" fontId="8" fillId="4" borderId="2" xfId="3" applyFont="1" applyFill="1" applyBorder="1" applyAlignment="1" applyProtection="1">
      <alignment horizontal="center" vertical="center" wrapText="1"/>
    </xf>
    <xf numFmtId="0" fontId="8" fillId="4" borderId="3"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8" fillId="4" borderId="62" xfId="3" applyFont="1" applyFill="1" applyBorder="1" applyAlignment="1" applyProtection="1">
      <alignment horizontal="center" vertical="center" wrapText="1"/>
    </xf>
    <xf numFmtId="0" fontId="8" fillId="4" borderId="68" xfId="3" applyFont="1" applyFill="1" applyBorder="1" applyAlignment="1" applyProtection="1">
      <alignment horizontal="center" vertical="center" wrapText="1"/>
    </xf>
    <xf numFmtId="0" fontId="8" fillId="4" borderId="9" xfId="6" applyFont="1" applyFill="1" applyBorder="1" applyAlignment="1" applyProtection="1">
      <alignment horizontal="left" vertical="center"/>
    </xf>
    <xf numFmtId="0" fontId="8" fillId="4" borderId="65" xfId="6" applyFont="1" applyFill="1" applyBorder="1" applyAlignment="1" applyProtection="1">
      <alignment horizontal="left" vertical="center"/>
    </xf>
    <xf numFmtId="0" fontId="8" fillId="4" borderId="45" xfId="6" applyFont="1" applyFill="1" applyBorder="1" applyAlignment="1" applyProtection="1">
      <alignment horizontal="left" vertical="center"/>
    </xf>
    <xf numFmtId="0" fontId="8" fillId="4" borderId="69" xfId="6" applyFont="1" applyFill="1" applyBorder="1" applyAlignment="1" applyProtection="1">
      <alignment horizontal="left" vertical="center"/>
    </xf>
    <xf numFmtId="0" fontId="8" fillId="4" borderId="66" xfId="6" applyFont="1" applyFill="1" applyBorder="1" applyAlignment="1" applyProtection="1">
      <alignment horizontal="center" vertical="center" wrapText="1"/>
    </xf>
    <xf numFmtId="0" fontId="8" fillId="4" borderId="46" xfId="6" applyFont="1" applyFill="1" applyBorder="1" applyAlignment="1" applyProtection="1">
      <alignment horizontal="center" vertical="center" wrapText="1"/>
    </xf>
    <xf numFmtId="0" fontId="8" fillId="4" borderId="66" xfId="3" applyFont="1" applyFill="1" applyBorder="1" applyAlignment="1" applyProtection="1">
      <alignment horizontal="center" vertical="center" wrapText="1"/>
    </xf>
    <xf numFmtId="0" fontId="29" fillId="0" borderId="46" xfId="10" applyBorder="1" applyAlignment="1">
      <alignment horizontal="center" vertical="center" wrapText="1"/>
    </xf>
    <xf numFmtId="0" fontId="8" fillId="4" borderId="10" xfId="3" applyFont="1" applyFill="1" applyBorder="1" applyAlignment="1" applyProtection="1">
      <alignment horizontal="center" vertical="center" wrapText="1"/>
    </xf>
    <xf numFmtId="0" fontId="29" fillId="0" borderId="58" xfId="10" applyBorder="1" applyAlignment="1">
      <alignment horizontal="center" vertical="center" wrapText="1"/>
    </xf>
    <xf numFmtId="0" fontId="8" fillId="4" borderId="67" xfId="3" applyFont="1" applyFill="1" applyBorder="1" applyAlignment="1" applyProtection="1">
      <alignment horizontal="center" vertical="center" wrapText="1"/>
    </xf>
    <xf numFmtId="0" fontId="8" fillId="4" borderId="63" xfId="3" applyFont="1" applyFill="1" applyBorder="1" applyAlignment="1" applyProtection="1">
      <alignment horizontal="center" vertical="center" wrapText="1"/>
    </xf>
    <xf numFmtId="0" fontId="8" fillId="4" borderId="46" xfId="3" applyFont="1" applyFill="1" applyBorder="1" applyAlignment="1" applyProtection="1">
      <alignment horizontal="center" vertical="center" wrapText="1"/>
    </xf>
    <xf numFmtId="0" fontId="8" fillId="4" borderId="58" xfId="3" applyFont="1" applyFill="1" applyBorder="1" applyAlignment="1" applyProtection="1">
      <alignment horizontal="center" vertical="center" wrapText="1"/>
    </xf>
    <xf numFmtId="0" fontId="10" fillId="4" borderId="1" xfId="9" applyFont="1" applyFill="1" applyBorder="1" applyAlignment="1">
      <alignment horizontal="center" vertical="center" wrapText="1"/>
    </xf>
    <xf numFmtId="0" fontId="10" fillId="4" borderId="2" xfId="9" applyFont="1" applyFill="1" applyBorder="1" applyAlignment="1">
      <alignment horizontal="center" vertical="center" wrapText="1"/>
    </xf>
    <xf numFmtId="0" fontId="10" fillId="4" borderId="3" xfId="9" applyFont="1" applyFill="1" applyBorder="1" applyAlignment="1">
      <alignment horizontal="center" vertical="center" wrapText="1"/>
    </xf>
    <xf numFmtId="0" fontId="8" fillId="4" borderId="1" xfId="9" applyFont="1" applyFill="1" applyBorder="1" applyAlignment="1" applyProtection="1">
      <alignment horizontal="left" vertical="center"/>
    </xf>
    <xf numFmtId="0" fontId="8" fillId="4" borderId="2" xfId="9" applyFont="1" applyFill="1" applyBorder="1" applyAlignment="1" applyProtection="1">
      <alignment horizontal="left" vertical="center"/>
    </xf>
    <xf numFmtId="0" fontId="8" fillId="4" borderId="3" xfId="9" applyFont="1" applyFill="1" applyBorder="1" applyAlignment="1" applyProtection="1">
      <alignment horizontal="left" vertical="center"/>
    </xf>
    <xf numFmtId="0" fontId="16" fillId="0" borderId="20" xfId="6" applyFont="1" applyFill="1" applyBorder="1" applyAlignment="1" applyProtection="1">
      <alignment horizontal="left" vertical="top" wrapText="1"/>
    </xf>
    <xf numFmtId="0" fontId="16" fillId="0" borderId="26" xfId="6" applyFont="1" applyFill="1" applyBorder="1" applyAlignment="1" applyProtection="1">
      <alignment horizontal="left" vertical="top" wrapText="1"/>
    </xf>
    <xf numFmtId="0" fontId="16" fillId="0" borderId="27" xfId="6" applyFont="1" applyFill="1" applyBorder="1" applyAlignment="1" applyProtection="1">
      <alignment horizontal="left" vertical="top" wrapText="1"/>
    </xf>
    <xf numFmtId="0" fontId="18" fillId="0" borderId="14" xfId="6" applyFont="1" applyFill="1" applyBorder="1" applyAlignment="1" applyProtection="1">
      <alignment horizontal="left" vertical="top"/>
    </xf>
    <xf numFmtId="0" fontId="18" fillId="0" borderId="62" xfId="6" applyFont="1" applyFill="1" applyBorder="1" applyAlignment="1" applyProtection="1">
      <alignment horizontal="left" vertical="top"/>
    </xf>
    <xf numFmtId="0" fontId="18" fillId="0" borderId="49" xfId="6" applyFont="1" applyFill="1" applyBorder="1" applyAlignment="1" applyProtection="1">
      <alignment horizontal="left" vertical="top"/>
    </xf>
    <xf numFmtId="0" fontId="16" fillId="0" borderId="30" xfId="6" applyFont="1" applyFill="1" applyBorder="1" applyAlignment="1" applyProtection="1">
      <alignment horizontal="left" vertical="top" wrapText="1"/>
    </xf>
    <xf numFmtId="0" fontId="16" fillId="0" borderId="72" xfId="6" applyFont="1" applyFill="1" applyBorder="1" applyAlignment="1" applyProtection="1">
      <alignment horizontal="left" vertical="top" wrapText="1"/>
    </xf>
    <xf numFmtId="0" fontId="16" fillId="0" borderId="79" xfId="6" applyFont="1" applyFill="1" applyBorder="1" applyAlignment="1" applyProtection="1">
      <alignment horizontal="left" vertical="top" wrapText="1"/>
    </xf>
    <xf numFmtId="0" fontId="8" fillId="4" borderId="12" xfId="3" applyFont="1" applyFill="1" applyBorder="1" applyAlignment="1" applyProtection="1">
      <alignment horizontal="center" vertical="center" wrapText="1"/>
    </xf>
    <xf numFmtId="0" fontId="29" fillId="0" borderId="28" xfId="10" applyBorder="1" applyAlignment="1">
      <alignment horizontal="center" vertical="center" wrapText="1"/>
    </xf>
    <xf numFmtId="0" fontId="8" fillId="4" borderId="13" xfId="3" applyFont="1" applyFill="1" applyBorder="1" applyAlignment="1" applyProtection="1">
      <alignment horizontal="center" vertical="center" wrapText="1"/>
    </xf>
    <xf numFmtId="0" fontId="29" fillId="0" borderId="29" xfId="10" applyBorder="1" applyAlignment="1">
      <alignment horizontal="center" vertical="center" wrapText="1"/>
    </xf>
    <xf numFmtId="0" fontId="29" fillId="0" borderId="13" xfId="10" applyBorder="1" applyAlignment="1">
      <alignment horizontal="center" vertical="center" wrapText="1"/>
    </xf>
    <xf numFmtId="0" fontId="29" fillId="0" borderId="15" xfId="10" applyBorder="1" applyAlignment="1">
      <alignment horizontal="center" vertical="center" wrapText="1"/>
    </xf>
    <xf numFmtId="0" fontId="8" fillId="4" borderId="9" xfId="3" applyFont="1" applyFill="1" applyBorder="1" applyAlignment="1" applyProtection="1">
      <alignment horizontal="center" vertical="center" wrapText="1"/>
    </xf>
    <xf numFmtId="0" fontId="29" fillId="0" borderId="45" xfId="10" applyBorder="1" applyAlignment="1">
      <alignment horizontal="center" vertical="center" wrapText="1"/>
    </xf>
    <xf numFmtId="0" fontId="29" fillId="0" borderId="28" xfId="10" applyBorder="1" applyAlignment="1" applyProtection="1">
      <alignment horizontal="center" vertical="center" wrapText="1"/>
    </xf>
    <xf numFmtId="0" fontId="10" fillId="4" borderId="1" xfId="9" applyFont="1" applyFill="1" applyBorder="1" applyAlignment="1" applyProtection="1">
      <alignment horizontal="center" vertical="center" wrapText="1"/>
    </xf>
    <xf numFmtId="0" fontId="10" fillId="4" borderId="2" xfId="9" applyFont="1" applyFill="1" applyBorder="1" applyAlignment="1" applyProtection="1">
      <alignment horizontal="center" vertical="center" wrapText="1"/>
    </xf>
    <xf numFmtId="0" fontId="10" fillId="4" borderId="3" xfId="9" applyFont="1" applyFill="1" applyBorder="1" applyAlignment="1" applyProtection="1">
      <alignment horizontal="center" vertical="center" wrapText="1"/>
    </xf>
    <xf numFmtId="0" fontId="29" fillId="0" borderId="29" xfId="10" applyBorder="1" applyAlignment="1" applyProtection="1">
      <alignment horizontal="center" vertical="center" wrapText="1"/>
    </xf>
    <xf numFmtId="0" fontId="29" fillId="0" borderId="13" xfId="10" applyBorder="1" applyAlignment="1" applyProtection="1">
      <alignment horizontal="center" vertical="center" wrapText="1"/>
    </xf>
    <xf numFmtId="0" fontId="29" fillId="0" borderId="15" xfId="10" applyBorder="1" applyAlignment="1" applyProtection="1">
      <alignment horizontal="center" vertical="center" wrapText="1"/>
    </xf>
    <xf numFmtId="0" fontId="8" fillId="4" borderId="80" xfId="3" applyFont="1" applyFill="1" applyBorder="1" applyAlignment="1" applyProtection="1">
      <alignment horizontal="center" vertical="center" wrapText="1"/>
    </xf>
    <xf numFmtId="0" fontId="29" fillId="0" borderId="81" xfId="10" applyBorder="1" applyAlignment="1" applyProtection="1">
      <alignment horizontal="center" vertical="center" wrapText="1"/>
    </xf>
    <xf numFmtId="0" fontId="8" fillId="4" borderId="43" xfId="6" applyFont="1" applyFill="1" applyBorder="1" applyAlignment="1" applyProtection="1">
      <alignment horizontal="left" vertical="center"/>
    </xf>
    <xf numFmtId="0" fontId="29" fillId="0" borderId="81" xfId="10" applyBorder="1" applyAlignment="1">
      <alignment horizontal="center" vertical="center" wrapText="1"/>
    </xf>
    <xf numFmtId="0" fontId="23" fillId="0" borderId="20" xfId="6" applyNumberFormat="1" applyFont="1" applyFill="1" applyBorder="1" applyAlignment="1">
      <alignment horizontal="left" vertical="top" wrapText="1"/>
    </xf>
    <xf numFmtId="0" fontId="23" fillId="0" borderId="26" xfId="6" applyNumberFormat="1" applyFont="1" applyFill="1" applyBorder="1" applyAlignment="1">
      <alignment horizontal="left" vertical="top" wrapText="1"/>
    </xf>
    <xf numFmtId="0" fontId="23" fillId="0" borderId="27" xfId="6" applyNumberFormat="1" applyFont="1" applyFill="1" applyBorder="1" applyAlignment="1">
      <alignment horizontal="left" vertical="top" wrapText="1"/>
    </xf>
    <xf numFmtId="9" fontId="24" fillId="0" borderId="14" xfId="6" applyNumberFormat="1" applyFont="1" applyFill="1" applyBorder="1" applyAlignment="1">
      <alignment horizontal="left" vertical="center" wrapText="1"/>
    </xf>
    <xf numFmtId="9" fontId="24" fillId="0" borderId="62" xfId="6" applyNumberFormat="1" applyFont="1" applyFill="1" applyBorder="1" applyAlignment="1">
      <alignment horizontal="left" vertical="center" wrapText="1"/>
    </xf>
    <xf numFmtId="9" fontId="24" fillId="0" borderId="49" xfId="6" applyNumberFormat="1" applyFont="1" applyFill="1" applyBorder="1" applyAlignment="1">
      <alignment horizontal="left" vertical="center" wrapText="1"/>
    </xf>
    <xf numFmtId="9" fontId="23" fillId="0" borderId="20" xfId="6" applyNumberFormat="1" applyFont="1" applyFill="1" applyBorder="1" applyAlignment="1">
      <alignment horizontal="left" vertical="top" wrapText="1"/>
    </xf>
    <xf numFmtId="0" fontId="23" fillId="0" borderId="30" xfId="6" applyNumberFormat="1" applyFont="1" applyFill="1" applyBorder="1" applyAlignment="1">
      <alignment horizontal="left" vertical="top" wrapText="1"/>
    </xf>
    <xf numFmtId="0" fontId="23" fillId="0" borderId="72" xfId="6" applyNumberFormat="1" applyFont="1" applyFill="1" applyBorder="1" applyAlignment="1">
      <alignment horizontal="left" vertical="top" wrapText="1"/>
    </xf>
    <xf numFmtId="0" fontId="23" fillId="0" borderId="79" xfId="6" applyNumberFormat="1" applyFont="1" applyFill="1" applyBorder="1" applyAlignment="1">
      <alignment horizontal="left" vertical="top" wrapText="1"/>
    </xf>
    <xf numFmtId="0" fontId="16" fillId="0" borderId="20" xfId="6" applyNumberFormat="1" applyFont="1" applyFill="1" applyBorder="1" applyAlignment="1">
      <alignment horizontal="left" vertical="top" wrapText="1"/>
    </xf>
    <xf numFmtId="0" fontId="16" fillId="0" borderId="26" xfId="6" applyNumberFormat="1" applyFont="1" applyFill="1" applyBorder="1" applyAlignment="1">
      <alignment horizontal="left" vertical="top" wrapText="1"/>
    </xf>
    <xf numFmtId="0" fontId="16" fillId="0" borderId="27" xfId="6" applyNumberFormat="1" applyFont="1" applyFill="1" applyBorder="1" applyAlignment="1">
      <alignment horizontal="left" vertical="top" wrapText="1"/>
    </xf>
    <xf numFmtId="0" fontId="8" fillId="4" borderId="7" xfId="3" applyFont="1" applyFill="1" applyBorder="1" applyAlignment="1" applyProtection="1">
      <alignment horizontal="center" vertical="center" wrapText="1"/>
    </xf>
    <xf numFmtId="0" fontId="8" fillId="4" borderId="12" xfId="3" applyFont="1" applyFill="1" applyBorder="1" applyAlignment="1" applyProtection="1">
      <alignment horizontal="left" vertical="center"/>
    </xf>
    <xf numFmtId="0" fontId="8" fillId="4" borderId="13" xfId="3" applyFont="1" applyFill="1" applyBorder="1" applyAlignment="1" applyProtection="1">
      <alignment horizontal="left" vertical="center"/>
    </xf>
    <xf numFmtId="0" fontId="8" fillId="4" borderId="28" xfId="3" applyFont="1" applyFill="1" applyBorder="1" applyAlignment="1" applyProtection="1">
      <alignment horizontal="left" vertical="center"/>
    </xf>
    <xf numFmtId="0" fontId="8" fillId="4" borderId="29" xfId="3" applyFont="1" applyFill="1" applyBorder="1" applyAlignment="1" applyProtection="1">
      <alignment horizontal="left" vertical="center"/>
    </xf>
    <xf numFmtId="0" fontId="8" fillId="4" borderId="13" xfId="3" applyFont="1" applyFill="1" applyBorder="1" applyAlignment="1" applyProtection="1">
      <alignment horizontal="center" vertical="center"/>
    </xf>
    <xf numFmtId="0" fontId="8" fillId="4" borderId="29" xfId="3" applyFont="1" applyFill="1" applyBorder="1" applyAlignment="1" applyProtection="1">
      <alignment horizontal="center" vertical="center"/>
    </xf>
    <xf numFmtId="0" fontId="8" fillId="4" borderId="14" xfId="3" applyFont="1" applyFill="1" applyBorder="1" applyAlignment="1" applyProtection="1">
      <alignment horizontal="center" vertical="center"/>
    </xf>
    <xf numFmtId="0" fontId="8" fillId="4" borderId="30" xfId="3" applyFont="1" applyFill="1" applyBorder="1" applyAlignment="1" applyProtection="1">
      <alignment horizontal="center" vertical="center"/>
    </xf>
    <xf numFmtId="0" fontId="8" fillId="4" borderId="86" xfId="3" applyFont="1" applyFill="1" applyBorder="1" applyAlignment="1" applyProtection="1">
      <alignment horizontal="center" vertical="center" wrapText="1"/>
    </xf>
    <xf numFmtId="0" fontId="8" fillId="4" borderId="87" xfId="3" applyFont="1" applyFill="1" applyBorder="1" applyAlignment="1" applyProtection="1">
      <alignment horizontal="center" vertical="center" wrapText="1"/>
    </xf>
    <xf numFmtId="0" fontId="8" fillId="4" borderId="88" xfId="3" applyFont="1" applyFill="1" applyBorder="1" applyAlignment="1" applyProtection="1">
      <alignment horizontal="center" vertical="center" wrapText="1"/>
    </xf>
    <xf numFmtId="0" fontId="8" fillId="4" borderId="89" xfId="3" applyFont="1" applyFill="1" applyBorder="1" applyAlignment="1" applyProtection="1">
      <alignment horizontal="center" vertical="center" wrapText="1"/>
    </xf>
    <xf numFmtId="0" fontId="8" fillId="4" borderId="90" xfId="3" applyFont="1" applyFill="1" applyBorder="1" applyAlignment="1" applyProtection="1">
      <alignment horizontal="center" vertical="center" wrapText="1"/>
    </xf>
    <xf numFmtId="0" fontId="8" fillId="4" borderId="91" xfId="3" applyFont="1" applyFill="1" applyBorder="1" applyAlignment="1" applyProtection="1">
      <alignment horizontal="center" vertical="center" wrapText="1"/>
    </xf>
    <xf numFmtId="0" fontId="8" fillId="4" borderId="92" xfId="3" applyFont="1" applyFill="1" applyBorder="1" applyAlignment="1" applyProtection="1">
      <alignment horizontal="center" vertical="center" wrapText="1"/>
    </xf>
    <xf numFmtId="0" fontId="23" fillId="0" borderId="20" xfId="6" applyFont="1" applyFill="1" applyBorder="1" applyAlignment="1" applyProtection="1">
      <alignment horizontal="left" vertical="top" wrapText="1"/>
    </xf>
    <xf numFmtId="0" fontId="23" fillId="0" borderId="26" xfId="6" applyFont="1" applyFill="1" applyBorder="1" applyAlignment="1" applyProtection="1">
      <alignment horizontal="left" vertical="top" wrapText="1"/>
    </xf>
    <xf numFmtId="0" fontId="23" fillId="0" borderId="27" xfId="6" applyFont="1" applyFill="1" applyBorder="1" applyAlignment="1" applyProtection="1">
      <alignment horizontal="left" vertical="top" wrapText="1"/>
    </xf>
    <xf numFmtId="49" fontId="16" fillId="0" borderId="20" xfId="1" applyNumberFormat="1" applyFont="1" applyFill="1" applyBorder="1" applyAlignment="1" applyProtection="1">
      <alignment horizontal="left" vertical="top" wrapText="1"/>
    </xf>
    <xf numFmtId="49" fontId="16" fillId="0" borderId="26" xfId="1" applyNumberFormat="1" applyFont="1" applyFill="1" applyBorder="1" applyAlignment="1" applyProtection="1">
      <alignment horizontal="left" vertical="top" wrapText="1"/>
    </xf>
    <xf numFmtId="49" fontId="16" fillId="0" borderId="27" xfId="1" applyNumberFormat="1" applyFont="1" applyFill="1" applyBorder="1" applyAlignment="1" applyProtection="1">
      <alignment horizontal="left" vertical="top" wrapText="1"/>
    </xf>
    <xf numFmtId="49" fontId="16" fillId="2" borderId="20" xfId="1" applyNumberFormat="1" applyFont="1" applyFill="1" applyBorder="1" applyAlignment="1" applyProtection="1">
      <alignment horizontal="left" vertical="top" wrapText="1"/>
    </xf>
    <xf numFmtId="49" fontId="16" fillId="2" borderId="26" xfId="1" applyNumberFormat="1" applyFont="1" applyFill="1" applyBorder="1" applyAlignment="1" applyProtection="1">
      <alignment horizontal="left" vertical="top" wrapText="1"/>
    </xf>
    <xf numFmtId="49" fontId="16" fillId="2" borderId="27" xfId="1" applyNumberFormat="1" applyFont="1" applyFill="1" applyBorder="1" applyAlignment="1" applyProtection="1">
      <alignment horizontal="left" vertical="top" wrapText="1"/>
    </xf>
    <xf numFmtId="49" fontId="16" fillId="0" borderId="30" xfId="1" applyNumberFormat="1" applyFont="1" applyFill="1" applyBorder="1" applyAlignment="1" applyProtection="1">
      <alignment horizontal="left" vertical="top" wrapText="1"/>
    </xf>
    <xf numFmtId="49" fontId="16" fillId="0" borderId="72" xfId="1" applyNumberFormat="1" applyFont="1" applyFill="1" applyBorder="1" applyAlignment="1" applyProtection="1">
      <alignment horizontal="left" vertical="top" wrapText="1"/>
    </xf>
    <xf numFmtId="49" fontId="16" fillId="0" borderId="79" xfId="1" applyNumberFormat="1"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7" fillId="0" borderId="72" xfId="6" applyFont="1" applyFill="1" applyBorder="1" applyAlignment="1" applyProtection="1">
      <alignment horizontal="left" vertical="top" wrapText="1"/>
    </xf>
    <xf numFmtId="0" fontId="7" fillId="0" borderId="79" xfId="6" applyFont="1" applyFill="1" applyBorder="1" applyAlignment="1" applyProtection="1">
      <alignment horizontal="left" vertical="top" wrapText="1"/>
    </xf>
    <xf numFmtId="0" fontId="16" fillId="0" borderId="17" xfId="3" applyNumberFormat="1" applyFont="1" applyFill="1" applyBorder="1" applyAlignment="1" applyProtection="1">
      <alignment horizontal="left" vertical="top" wrapText="1"/>
    </xf>
    <xf numFmtId="0" fontId="16" fillId="0" borderId="62" xfId="3" applyNumberFormat="1" applyFont="1" applyFill="1" applyBorder="1" applyAlignment="1" applyProtection="1">
      <alignment horizontal="left" vertical="top" wrapText="1"/>
    </xf>
    <xf numFmtId="0" fontId="16" fillId="0" borderId="49" xfId="3" applyNumberFormat="1" applyFont="1" applyFill="1" applyBorder="1" applyAlignment="1" applyProtection="1">
      <alignment horizontal="left" vertical="top" wrapText="1"/>
    </xf>
    <xf numFmtId="0" fontId="18" fillId="0" borderId="102" xfId="6" applyFont="1" applyFill="1" applyBorder="1" applyAlignment="1" applyProtection="1">
      <alignment horizontal="left" vertical="top"/>
    </xf>
    <xf numFmtId="0" fontId="18" fillId="0" borderId="99" xfId="6" applyFont="1" applyFill="1" applyBorder="1" applyAlignment="1" applyProtection="1">
      <alignment horizontal="left" vertical="top"/>
    </xf>
    <xf numFmtId="0" fontId="18" fillId="0" borderId="55" xfId="6" applyFont="1" applyFill="1" applyBorder="1" applyAlignment="1" applyProtection="1">
      <alignment horizontal="left" vertical="top"/>
    </xf>
  </cellXfs>
  <cellStyles count="15">
    <cellStyle name="Normal" xfId="0" builtinId="0"/>
    <cellStyle name="Normal 10 2" xfId="12"/>
    <cellStyle name="Normal 2" xfId="2"/>
    <cellStyle name="Normal 2 2" xfId="6"/>
    <cellStyle name="Normal 2 3" xfId="4"/>
    <cellStyle name="Normal 3 2" xfId="3"/>
    <cellStyle name="Normal 3 2 2" xfId="11"/>
    <cellStyle name="Normal 3 3 2" xfId="9"/>
    <cellStyle name="Normal 4 2" xfId="7"/>
    <cellStyle name="Normal 4 2 2" xfId="14"/>
    <cellStyle name="Normal 5" xfId="10"/>
    <cellStyle name="Percent" xfId="1" builtinId="5"/>
    <cellStyle name="Percent 2" xfId="8"/>
    <cellStyle name="Percent 2 2" xfId="13"/>
    <cellStyle name="Validation error" xfId="5"/>
  </cellStyles>
  <dxfs count="13">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719500"/>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U/PR/PR19/D%20%20GDTSL/300%20-%20Post-Submission%20Query%20Process%20Table%20Set/copy%20of%20PR19-Business-plan-data-tables-Jan2019%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_UU"/>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sheetPr>
  <dimension ref="A1:BK103"/>
  <sheetViews>
    <sheetView tabSelected="1" zoomScale="75" zoomScaleNormal="75" workbookViewId="0">
      <selection activeCell="G57" sqref="G57"/>
    </sheetView>
  </sheetViews>
  <sheetFormatPr defaultRowHeight="14.25" x14ac:dyDescent="0.2"/>
  <cols>
    <col min="1" max="1" width="1.625" style="1" customWidth="1"/>
    <col min="2" max="2" width="6.625" style="1" customWidth="1"/>
    <col min="3" max="3" width="45.625" style="1" customWidth="1"/>
    <col min="4" max="4" width="8.625" style="1" customWidth="1"/>
    <col min="5" max="6" width="5.625" style="1" customWidth="1"/>
    <col min="7" max="46" width="9.625" style="1" customWidth="1"/>
    <col min="47" max="47" width="2.625" style="1" customWidth="1"/>
    <col min="48" max="48" width="28.625" style="1" customWidth="1"/>
    <col min="49" max="49" width="69.625" style="1" customWidth="1"/>
    <col min="50" max="50" width="3.125" style="1" customWidth="1"/>
    <col min="51" max="51" width="49.625" style="1" customWidth="1"/>
    <col min="52" max="52" width="54.5" style="1" customWidth="1"/>
    <col min="53" max="53" width="9.625" style="209" customWidth="1"/>
    <col min="54" max="54" width="6.625" style="1" customWidth="1"/>
    <col min="55" max="55" width="45.625" style="1" customWidth="1"/>
    <col min="56" max="57" width="5.625" style="1" customWidth="1"/>
    <col min="58" max="62" width="12.625" style="1" customWidth="1"/>
    <col min="63" max="63" width="9.625" style="1" customWidth="1"/>
  </cols>
  <sheetData>
    <row r="1" spans="2:62" ht="20.25" x14ac:dyDescent="0.2">
      <c r="B1" s="2" t="s">
        <v>0</v>
      </c>
      <c r="C1" s="2"/>
      <c r="D1" s="3"/>
      <c r="E1" s="2"/>
      <c r="F1" s="2"/>
      <c r="G1" s="2"/>
      <c r="H1" s="2"/>
      <c r="I1" s="2"/>
      <c r="J1" s="2"/>
      <c r="K1" s="2"/>
      <c r="L1" s="2"/>
      <c r="M1" s="2"/>
      <c r="N1" s="2"/>
      <c r="O1" s="2"/>
      <c r="P1" s="2"/>
      <c r="Q1" s="2"/>
      <c r="R1" s="2"/>
      <c r="S1" s="2"/>
      <c r="T1" s="2"/>
      <c r="U1" s="4"/>
      <c r="V1" s="4"/>
      <c r="W1" s="4"/>
      <c r="X1" s="4"/>
      <c r="Y1" s="4"/>
      <c r="Z1" s="4"/>
      <c r="AA1" s="4"/>
      <c r="AB1" s="4"/>
      <c r="AC1" s="4"/>
      <c r="AD1" s="4"/>
      <c r="AE1" s="4"/>
      <c r="AF1" s="4"/>
      <c r="AG1" s="4"/>
      <c r="AH1" s="4"/>
      <c r="AI1" s="4"/>
      <c r="AJ1" s="4"/>
      <c r="AK1" s="2"/>
      <c r="AL1" s="2"/>
      <c r="AM1" s="2"/>
      <c r="AN1" s="2"/>
      <c r="AO1" s="2"/>
      <c r="AP1" s="2"/>
      <c r="AQ1" s="2"/>
      <c r="AR1" s="2"/>
      <c r="AS1" s="2"/>
      <c r="AT1" s="5" t="s">
        <v>1811</v>
      </c>
      <c r="AU1" s="6"/>
      <c r="AV1" s="742" t="s">
        <v>1</v>
      </c>
      <c r="AW1" s="742"/>
      <c r="AX1" s="742"/>
      <c r="AY1" s="742"/>
      <c r="AZ1" s="742"/>
      <c r="BA1" s="1"/>
      <c r="BB1" s="2" t="s">
        <v>2</v>
      </c>
      <c r="BC1" s="2"/>
      <c r="BD1" s="2"/>
      <c r="BE1" s="2"/>
      <c r="BF1" s="2"/>
      <c r="BG1" s="2"/>
      <c r="BH1" s="2"/>
      <c r="BI1" s="2"/>
      <c r="BJ1" s="4" t="str">
        <f>LEFT($B$1,3)</f>
        <v>WS1</v>
      </c>
    </row>
    <row r="2" spans="2:62" ht="21" thickBot="1" x14ac:dyDescent="0.25">
      <c r="B2" s="7"/>
      <c r="C2" s="8"/>
      <c r="D2" s="9"/>
      <c r="E2" s="8"/>
      <c r="F2" s="8"/>
      <c r="G2" s="8"/>
      <c r="H2" s="8"/>
      <c r="I2" s="8"/>
      <c r="J2" s="8"/>
      <c r="K2" s="8"/>
      <c r="L2" s="8"/>
      <c r="M2" s="8"/>
      <c r="N2" s="8"/>
      <c r="O2" s="8"/>
      <c r="P2" s="8"/>
      <c r="Q2" s="8"/>
      <c r="R2" s="8"/>
      <c r="S2" s="8"/>
      <c r="T2" s="8"/>
      <c r="U2" s="10"/>
      <c r="V2" s="10"/>
      <c r="W2" s="10"/>
      <c r="X2" s="10"/>
      <c r="Y2" s="10"/>
      <c r="Z2" s="10"/>
      <c r="AA2" s="10"/>
      <c r="AB2" s="10"/>
      <c r="AC2" s="10"/>
      <c r="AD2" s="10"/>
      <c r="AE2" s="10"/>
      <c r="AF2" s="10"/>
      <c r="AG2" s="10"/>
      <c r="AH2" s="10"/>
      <c r="AI2" s="10"/>
      <c r="AJ2" s="10"/>
      <c r="AK2" s="8"/>
      <c r="AL2" s="11"/>
      <c r="AM2" s="11"/>
      <c r="AN2" s="11"/>
      <c r="AO2" s="11"/>
      <c r="AP2" s="11"/>
      <c r="AQ2" s="11"/>
      <c r="AR2" s="11"/>
      <c r="AS2" s="11"/>
      <c r="AT2" s="11"/>
      <c r="AU2" s="11"/>
      <c r="AV2" s="11"/>
      <c r="AW2" s="11"/>
      <c r="AX2" s="11"/>
      <c r="AY2" s="11"/>
      <c r="AZ2" s="11"/>
      <c r="BA2" s="1"/>
      <c r="BB2" s="7"/>
      <c r="BC2" s="8"/>
      <c r="BD2" s="8"/>
      <c r="BE2" s="8"/>
      <c r="BF2" s="8"/>
      <c r="BG2" s="8"/>
      <c r="BH2" s="8"/>
      <c r="BI2" s="8"/>
      <c r="BJ2" s="8"/>
    </row>
    <row r="3" spans="2:62" ht="15" thickBot="1" x14ac:dyDescent="0.25">
      <c r="B3" s="12"/>
      <c r="C3" s="11"/>
      <c r="D3" s="13"/>
      <c r="E3" s="11"/>
      <c r="F3" s="11"/>
      <c r="G3" s="743" t="s">
        <v>3</v>
      </c>
      <c r="H3" s="744"/>
      <c r="I3" s="744"/>
      <c r="J3" s="744"/>
      <c r="K3" s="745"/>
      <c r="L3" s="743" t="s">
        <v>4</v>
      </c>
      <c r="M3" s="744"/>
      <c r="N3" s="744"/>
      <c r="O3" s="744"/>
      <c r="P3" s="745"/>
      <c r="Q3" s="743" t="s">
        <v>5</v>
      </c>
      <c r="R3" s="744"/>
      <c r="S3" s="744"/>
      <c r="T3" s="744"/>
      <c r="U3" s="745"/>
      <c r="V3" s="743" t="s">
        <v>6</v>
      </c>
      <c r="W3" s="744"/>
      <c r="X3" s="744"/>
      <c r="Y3" s="744"/>
      <c r="Z3" s="745"/>
      <c r="AA3" s="743" t="s">
        <v>7</v>
      </c>
      <c r="AB3" s="744"/>
      <c r="AC3" s="744"/>
      <c r="AD3" s="744"/>
      <c r="AE3" s="745"/>
      <c r="AF3" s="743" t="s">
        <v>8</v>
      </c>
      <c r="AG3" s="746"/>
      <c r="AH3" s="746"/>
      <c r="AI3" s="746"/>
      <c r="AJ3" s="747"/>
      <c r="AK3" s="743" t="s">
        <v>9</v>
      </c>
      <c r="AL3" s="746"/>
      <c r="AM3" s="746"/>
      <c r="AN3" s="746"/>
      <c r="AO3" s="747"/>
      <c r="AP3" s="743" t="s">
        <v>10</v>
      </c>
      <c r="AQ3" s="746"/>
      <c r="AR3" s="746"/>
      <c r="AS3" s="746"/>
      <c r="AT3" s="747"/>
      <c r="AU3" s="11"/>
      <c r="AV3" s="11"/>
      <c r="AW3" s="11"/>
      <c r="AX3" s="11"/>
      <c r="AY3" s="11"/>
      <c r="AZ3" s="11"/>
      <c r="BA3" s="1"/>
      <c r="BB3" s="12"/>
      <c r="BC3" s="11"/>
      <c r="BD3" s="11"/>
      <c r="BE3" s="11"/>
      <c r="BF3" s="743" t="s">
        <v>11</v>
      </c>
      <c r="BG3" s="744"/>
      <c r="BH3" s="744"/>
      <c r="BI3" s="744"/>
      <c r="BJ3" s="745"/>
    </row>
    <row r="4" spans="2:62" ht="41.25" thickBot="1" x14ac:dyDescent="0.25">
      <c r="B4" s="751" t="s">
        <v>12</v>
      </c>
      <c r="C4" s="752"/>
      <c r="D4" s="14" t="s">
        <v>13</v>
      </c>
      <c r="E4" s="15" t="s">
        <v>14</v>
      </c>
      <c r="F4" s="16" t="s">
        <v>15</v>
      </c>
      <c r="G4" s="17" t="s">
        <v>16</v>
      </c>
      <c r="H4" s="14" t="s">
        <v>17</v>
      </c>
      <c r="I4" s="14" t="s">
        <v>18</v>
      </c>
      <c r="J4" s="18" t="s">
        <v>19</v>
      </c>
      <c r="K4" s="19" t="s">
        <v>20</v>
      </c>
      <c r="L4" s="17" t="s">
        <v>16</v>
      </c>
      <c r="M4" s="14" t="s">
        <v>17</v>
      </c>
      <c r="N4" s="14" t="s">
        <v>18</v>
      </c>
      <c r="O4" s="18" t="s">
        <v>19</v>
      </c>
      <c r="P4" s="19" t="s">
        <v>20</v>
      </c>
      <c r="Q4" s="17" t="s">
        <v>16</v>
      </c>
      <c r="R4" s="14" t="s">
        <v>17</v>
      </c>
      <c r="S4" s="14" t="s">
        <v>18</v>
      </c>
      <c r="T4" s="18" t="s">
        <v>19</v>
      </c>
      <c r="U4" s="19" t="s">
        <v>20</v>
      </c>
      <c r="V4" s="17" t="s">
        <v>16</v>
      </c>
      <c r="W4" s="14" t="s">
        <v>17</v>
      </c>
      <c r="X4" s="14" t="s">
        <v>18</v>
      </c>
      <c r="Y4" s="18" t="s">
        <v>19</v>
      </c>
      <c r="Z4" s="19" t="s">
        <v>20</v>
      </c>
      <c r="AA4" s="17" t="s">
        <v>16</v>
      </c>
      <c r="AB4" s="14" t="s">
        <v>17</v>
      </c>
      <c r="AC4" s="14" t="s">
        <v>18</v>
      </c>
      <c r="AD4" s="18" t="s">
        <v>19</v>
      </c>
      <c r="AE4" s="19" t="s">
        <v>20</v>
      </c>
      <c r="AF4" s="17" t="s">
        <v>16</v>
      </c>
      <c r="AG4" s="14" t="s">
        <v>17</v>
      </c>
      <c r="AH4" s="14" t="s">
        <v>18</v>
      </c>
      <c r="AI4" s="18" t="s">
        <v>19</v>
      </c>
      <c r="AJ4" s="19" t="s">
        <v>20</v>
      </c>
      <c r="AK4" s="17" t="s">
        <v>16</v>
      </c>
      <c r="AL4" s="14" t="s">
        <v>17</v>
      </c>
      <c r="AM4" s="14" t="s">
        <v>18</v>
      </c>
      <c r="AN4" s="18" t="s">
        <v>19</v>
      </c>
      <c r="AO4" s="19" t="s">
        <v>20</v>
      </c>
      <c r="AP4" s="17" t="s">
        <v>16</v>
      </c>
      <c r="AQ4" s="14" t="s">
        <v>17</v>
      </c>
      <c r="AR4" s="14" t="s">
        <v>18</v>
      </c>
      <c r="AS4" s="18" t="s">
        <v>19</v>
      </c>
      <c r="AT4" s="19" t="s">
        <v>20</v>
      </c>
      <c r="AU4" s="11"/>
      <c r="AV4" s="20" t="s">
        <v>21</v>
      </c>
      <c r="AW4" s="21" t="s">
        <v>22</v>
      </c>
      <c r="AX4" s="22"/>
      <c r="AY4" s="20" t="s">
        <v>23</v>
      </c>
      <c r="AZ4" s="21" t="s">
        <v>24</v>
      </c>
      <c r="BA4" s="1"/>
      <c r="BB4" s="751" t="s">
        <v>12</v>
      </c>
      <c r="BC4" s="752"/>
      <c r="BD4" s="15" t="s">
        <v>14</v>
      </c>
      <c r="BE4" s="16" t="s">
        <v>15</v>
      </c>
      <c r="BF4" s="17" t="s">
        <v>16</v>
      </c>
      <c r="BG4" s="14" t="s">
        <v>17</v>
      </c>
      <c r="BH4" s="14" t="s">
        <v>18</v>
      </c>
      <c r="BI4" s="18" t="s">
        <v>19</v>
      </c>
      <c r="BJ4" s="19" t="s">
        <v>20</v>
      </c>
    </row>
    <row r="5" spans="2:62" ht="15" thickBot="1" x14ac:dyDescent="0.25">
      <c r="B5" s="23"/>
      <c r="C5" s="23"/>
      <c r="D5" s="24"/>
      <c r="E5" s="24"/>
      <c r="F5" s="24"/>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11"/>
      <c r="AV5" s="26"/>
      <c r="AW5" s="26"/>
      <c r="AX5" s="26"/>
      <c r="AY5" s="26"/>
      <c r="AZ5" s="26"/>
      <c r="BA5" s="1"/>
      <c r="BB5" s="23"/>
      <c r="BC5" s="23"/>
      <c r="BD5" s="24"/>
      <c r="BE5" s="24"/>
      <c r="BF5" s="25"/>
      <c r="BG5" s="25"/>
      <c r="BH5" s="25"/>
      <c r="BI5" s="25"/>
      <c r="BJ5" s="25"/>
    </row>
    <row r="6" spans="2:62" ht="15" thickBot="1" x14ac:dyDescent="0.25">
      <c r="B6" s="753" t="s">
        <v>25</v>
      </c>
      <c r="C6" s="754"/>
      <c r="D6" s="754"/>
      <c r="E6" s="754"/>
      <c r="F6" s="755"/>
      <c r="G6" s="756" t="s">
        <v>26</v>
      </c>
      <c r="H6" s="757"/>
      <c r="I6" s="757"/>
      <c r="J6" s="757"/>
      <c r="K6" s="758"/>
      <c r="L6" s="756" t="s">
        <v>26</v>
      </c>
      <c r="M6" s="757"/>
      <c r="N6" s="757"/>
      <c r="O6" s="757"/>
      <c r="P6" s="758"/>
      <c r="Q6" s="756" t="s">
        <v>26</v>
      </c>
      <c r="R6" s="757"/>
      <c r="S6" s="757"/>
      <c r="T6" s="757"/>
      <c r="U6" s="758"/>
      <c r="V6" s="756" t="s">
        <v>27</v>
      </c>
      <c r="W6" s="757"/>
      <c r="X6" s="757"/>
      <c r="Y6" s="757"/>
      <c r="Z6" s="758"/>
      <c r="AA6" s="756" t="s">
        <v>27</v>
      </c>
      <c r="AB6" s="757"/>
      <c r="AC6" s="757"/>
      <c r="AD6" s="757"/>
      <c r="AE6" s="758"/>
      <c r="AF6" s="756" t="s">
        <v>27</v>
      </c>
      <c r="AG6" s="757"/>
      <c r="AH6" s="757"/>
      <c r="AI6" s="757"/>
      <c r="AJ6" s="758"/>
      <c r="AK6" s="756" t="s">
        <v>27</v>
      </c>
      <c r="AL6" s="757"/>
      <c r="AM6" s="757"/>
      <c r="AN6" s="757"/>
      <c r="AO6" s="758"/>
      <c r="AP6" s="756" t="s">
        <v>27</v>
      </c>
      <c r="AQ6" s="757"/>
      <c r="AR6" s="757"/>
      <c r="AS6" s="757"/>
      <c r="AT6" s="758"/>
      <c r="AU6" s="11"/>
      <c r="AV6" s="26"/>
      <c r="AW6" s="26"/>
      <c r="AX6" s="26"/>
      <c r="AY6" s="26"/>
      <c r="AZ6" s="26"/>
      <c r="BA6" s="1"/>
      <c r="BB6" s="753" t="s">
        <v>25</v>
      </c>
      <c r="BC6" s="754"/>
      <c r="BD6" s="754"/>
      <c r="BE6" s="755"/>
      <c r="BF6" s="756" t="s">
        <v>28</v>
      </c>
      <c r="BG6" s="757"/>
      <c r="BH6" s="757"/>
      <c r="BI6" s="757"/>
      <c r="BJ6" s="758"/>
    </row>
    <row r="7" spans="2:62" ht="15" thickBot="1" x14ac:dyDescent="0.25">
      <c r="B7" s="23"/>
      <c r="C7" s="23"/>
      <c r="D7" s="24"/>
      <c r="E7" s="24"/>
      <c r="F7" s="24"/>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11"/>
      <c r="AV7" s="26"/>
      <c r="AW7" s="26"/>
      <c r="AX7" s="26"/>
      <c r="AY7" s="26"/>
      <c r="AZ7" s="26"/>
      <c r="BA7" s="1"/>
      <c r="BB7" s="23"/>
      <c r="BC7" s="23"/>
      <c r="BD7" s="24"/>
      <c r="BE7" s="24"/>
      <c r="BF7" s="25"/>
      <c r="BG7" s="25"/>
      <c r="BH7" s="25"/>
      <c r="BI7" s="25"/>
      <c r="BJ7" s="25"/>
    </row>
    <row r="8" spans="2:62" ht="15" thickBot="1" x14ac:dyDescent="0.25">
      <c r="B8" s="27" t="s">
        <v>29</v>
      </c>
      <c r="C8" s="28" t="s">
        <v>30</v>
      </c>
      <c r="D8" s="24"/>
      <c r="E8" s="29"/>
      <c r="F8" s="29"/>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30"/>
      <c r="AZ8" s="30"/>
      <c r="BA8" s="1"/>
      <c r="BB8" s="27" t="s">
        <v>29</v>
      </c>
      <c r="BC8" s="28" t="s">
        <v>30</v>
      </c>
      <c r="BD8" s="29"/>
      <c r="BE8" s="29"/>
      <c r="BF8" s="11"/>
      <c r="BG8" s="11"/>
      <c r="BH8" s="11"/>
      <c r="BI8" s="11"/>
      <c r="BJ8" s="11"/>
    </row>
    <row r="9" spans="2:62" x14ac:dyDescent="0.2">
      <c r="B9" s="31">
        <v>1</v>
      </c>
      <c r="C9" s="32" t="s">
        <v>31</v>
      </c>
      <c r="D9" s="33" t="s">
        <v>32</v>
      </c>
      <c r="E9" s="33" t="s">
        <v>33</v>
      </c>
      <c r="F9" s="34">
        <v>3</v>
      </c>
      <c r="G9" s="35">
        <v>4.5156076264262053</v>
      </c>
      <c r="H9" s="36">
        <v>4.2972288173213196</v>
      </c>
      <c r="I9" s="36">
        <v>13.665501499264501</v>
      </c>
      <c r="J9" s="37">
        <v>8.5439204640470336</v>
      </c>
      <c r="K9" s="38">
        <f t="shared" ref="K9:K21" si="0">SUM(G9:J9)</f>
        <v>31.022258407059059</v>
      </c>
      <c r="L9" s="35">
        <v>5.0171499987403481</v>
      </c>
      <c r="M9" s="36">
        <v>5.1423684190005039</v>
      </c>
      <c r="N9" s="36">
        <v>14.007839557966728</v>
      </c>
      <c r="O9" s="37">
        <v>8.644276054896368</v>
      </c>
      <c r="P9" s="38">
        <f>SUM(L9:O9)</f>
        <v>32.811634030603948</v>
      </c>
      <c r="Q9" s="35">
        <v>5.1603206373833377</v>
      </c>
      <c r="R9" s="36">
        <v>5.3437398616643081</v>
      </c>
      <c r="S9" s="36">
        <v>14.405853684135904</v>
      </c>
      <c r="T9" s="37">
        <v>8.888919654526612</v>
      </c>
      <c r="U9" s="38">
        <f>SUM(Q9:T9)</f>
        <v>33.798833837710163</v>
      </c>
      <c r="V9" s="35">
        <v>5.1836577907604875</v>
      </c>
      <c r="W9" s="36">
        <v>5.3534937071519746</v>
      </c>
      <c r="X9" s="36">
        <v>14.474112115503479</v>
      </c>
      <c r="Y9" s="37">
        <v>8.9382293834746669</v>
      </c>
      <c r="Z9" s="38">
        <f>SUM(V9:Y9)</f>
        <v>33.949492996890612</v>
      </c>
      <c r="AA9" s="35">
        <v>5.0951615051346701</v>
      </c>
      <c r="AB9" s="36">
        <v>5.2728322295076167</v>
      </c>
      <c r="AC9" s="36">
        <v>14.216838667070091</v>
      </c>
      <c r="AD9" s="37">
        <v>8.7854413587397833</v>
      </c>
      <c r="AE9" s="38">
        <f>SUM(AA9:AD9)</f>
        <v>33.370273760452157</v>
      </c>
      <c r="AF9" s="35">
        <v>5.1449569869265028</v>
      </c>
      <c r="AG9" s="36">
        <v>5.3434936375953033</v>
      </c>
      <c r="AH9" s="36">
        <v>14.340426479428617</v>
      </c>
      <c r="AI9" s="37">
        <v>8.867343893238127</v>
      </c>
      <c r="AJ9" s="38">
        <f>SUM(AF9:AI9)</f>
        <v>33.696220997188554</v>
      </c>
      <c r="AK9" s="35">
        <v>5.1789143204844148</v>
      </c>
      <c r="AL9" s="36">
        <v>5.3995249007466626</v>
      </c>
      <c r="AM9" s="36">
        <v>14.413426385451777</v>
      </c>
      <c r="AN9" s="37">
        <v>8.9205799171730931</v>
      </c>
      <c r="AO9" s="38">
        <f>SUM(AK9:AN9)</f>
        <v>33.912445523855951</v>
      </c>
      <c r="AP9" s="35">
        <v>5.1532188199642439</v>
      </c>
      <c r="AQ9" s="36">
        <v>5.4260077049980646</v>
      </c>
      <c r="AR9" s="36">
        <v>14.285998817280896</v>
      </c>
      <c r="AS9" s="37">
        <v>8.8632699182690686</v>
      </c>
      <c r="AT9" s="38">
        <f>SUM(AP9:AS9)</f>
        <v>33.728495260512275</v>
      </c>
      <c r="AU9" s="11"/>
      <c r="AV9" s="39"/>
      <c r="AW9" s="40" t="s">
        <v>34</v>
      </c>
      <c r="AX9" s="41"/>
      <c r="AY9" s="30">
        <f>IF(SUM(BO9:DA9)=0,0,$BO$4)</f>
        <v>0</v>
      </c>
      <c r="AZ9" s="30">
        <f>IF(SUM(DH9:EU9)=0,0,$DW$5)</f>
        <v>0</v>
      </c>
      <c r="BA9" s="1"/>
      <c r="BB9" s="31">
        <v>1</v>
      </c>
      <c r="BC9" s="32" t="s">
        <v>31</v>
      </c>
      <c r="BD9" s="33" t="s">
        <v>33</v>
      </c>
      <c r="BE9" s="34">
        <v>3</v>
      </c>
      <c r="BF9" s="42" t="s">
        <v>35</v>
      </c>
      <c r="BG9" s="43" t="s">
        <v>36</v>
      </c>
      <c r="BH9" s="43" t="s">
        <v>37</v>
      </c>
      <c r="BI9" s="44" t="s">
        <v>38</v>
      </c>
      <c r="BJ9" s="45" t="s">
        <v>39</v>
      </c>
    </row>
    <row r="10" spans="2:62" x14ac:dyDescent="0.2">
      <c r="B10" s="46">
        <f xml:space="preserve"> B9 + 1</f>
        <v>2</v>
      </c>
      <c r="C10" s="47" t="s">
        <v>40</v>
      </c>
      <c r="D10" s="48" t="s">
        <v>41</v>
      </c>
      <c r="E10" s="48" t="s">
        <v>33</v>
      </c>
      <c r="F10" s="49">
        <v>3</v>
      </c>
      <c r="G10" s="50">
        <v>-1.4324779347053129E-2</v>
      </c>
      <c r="H10" s="51">
        <v>-0.23200065065294681</v>
      </c>
      <c r="I10" s="51">
        <v>-0.23314537152028847</v>
      </c>
      <c r="J10" s="52">
        <v>0</v>
      </c>
      <c r="K10" s="53">
        <f t="shared" si="0"/>
        <v>-0.47947080152028843</v>
      </c>
      <c r="L10" s="50">
        <v>-2.8723772906804147E-2</v>
      </c>
      <c r="M10" s="51">
        <v>-0.46520325668799506</v>
      </c>
      <c r="N10" s="51">
        <v>-0.27443729267810263</v>
      </c>
      <c r="O10" s="52">
        <v>-1.4244301720723673E-2</v>
      </c>
      <c r="P10" s="53">
        <f>SUM(L10:O10)</f>
        <v>-0.78260862399362552</v>
      </c>
      <c r="Q10" s="50">
        <v>-2.8690182457747949E-2</v>
      </c>
      <c r="R10" s="51">
        <v>-0.46465923392520353</v>
      </c>
      <c r="S10" s="51">
        <v>-0.19364059937808378</v>
      </c>
      <c r="T10" s="52">
        <v>-1.0050657095493517E-2</v>
      </c>
      <c r="U10" s="53">
        <f>SUM(Q10:T10)</f>
        <v>-0.69704067285652871</v>
      </c>
      <c r="V10" s="50">
        <v>-2.7745382681761084E-2</v>
      </c>
      <c r="W10" s="51">
        <v>-0.44935748599211556</v>
      </c>
      <c r="X10" s="51">
        <v>-0.18726379800417098</v>
      </c>
      <c r="Y10" s="52">
        <v>-9.7196777234965781E-3</v>
      </c>
      <c r="Z10" s="53">
        <f>SUM(V10:Y10)</f>
        <v>-0.67408634440154425</v>
      </c>
      <c r="AA10" s="50">
        <v>-2.8017396237464621E-2</v>
      </c>
      <c r="AB10" s="51">
        <v>-0.45376295154105778</v>
      </c>
      <c r="AC10" s="51">
        <v>-0.18909971759244712</v>
      </c>
      <c r="AD10" s="52">
        <v>-9.8149686815700698E-3</v>
      </c>
      <c r="AE10" s="53">
        <f>SUM(AA10:AD10)</f>
        <v>-0.68069503405253962</v>
      </c>
      <c r="AF10" s="50">
        <v>-2.8292076592733889E-2</v>
      </c>
      <c r="AG10" s="51">
        <v>-0.45821160792871546</v>
      </c>
      <c r="AH10" s="51">
        <v>-0.19095363639237317</v>
      </c>
      <c r="AI10" s="52">
        <v>-9.9111938647227227E-3</v>
      </c>
      <c r="AJ10" s="53">
        <f>SUM(AF10:AI10)</f>
        <v>-0.68736851477854521</v>
      </c>
      <c r="AK10" s="50">
        <v>-2.8569449892662645E-2</v>
      </c>
      <c r="AL10" s="51">
        <v>-0.46270387859468304</v>
      </c>
      <c r="AM10" s="51">
        <v>-0.19282573086680813</v>
      </c>
      <c r="AN10" s="52">
        <v>-1.0008362432023922E-2</v>
      </c>
      <c r="AO10" s="53">
        <f>SUM(AK10:AN10)</f>
        <v>-0.69410742178617779</v>
      </c>
      <c r="AP10" s="50">
        <v>-2.8849542538669146E-2</v>
      </c>
      <c r="AQ10" s="51">
        <v>-0.46724019112992515</v>
      </c>
      <c r="AR10" s="51">
        <v>-0.19471617920863959</v>
      </c>
      <c r="AS10" s="52">
        <v>-1.0106483632337883E-2</v>
      </c>
      <c r="AT10" s="53">
        <f>SUM(AP10:AS10)</f>
        <v>-0.70091239650957182</v>
      </c>
      <c r="AU10" s="11"/>
      <c r="AV10" s="54"/>
      <c r="AW10" s="55"/>
      <c r="AX10" s="56"/>
      <c r="AY10" s="30">
        <f>IF(SUM(BO10:DA10)=0,0,$BO$4)</f>
        <v>0</v>
      </c>
      <c r="AZ10" s="30"/>
      <c r="BA10" s="1"/>
      <c r="BB10" s="46">
        <f xml:space="preserve"> BB9 + 1</f>
        <v>2</v>
      </c>
      <c r="BC10" s="47" t="s">
        <v>40</v>
      </c>
      <c r="BD10" s="48" t="s">
        <v>33</v>
      </c>
      <c r="BE10" s="49">
        <v>3</v>
      </c>
      <c r="BF10" s="57" t="s">
        <v>42</v>
      </c>
      <c r="BG10" s="58" t="s">
        <v>43</v>
      </c>
      <c r="BH10" s="58" t="s">
        <v>44</v>
      </c>
      <c r="BI10" s="59" t="s">
        <v>45</v>
      </c>
      <c r="BJ10" s="60" t="s">
        <v>46</v>
      </c>
    </row>
    <row r="11" spans="2:62" x14ac:dyDescent="0.2">
      <c r="B11" s="46">
        <f xml:space="preserve"> B10 + 1</f>
        <v>3</v>
      </c>
      <c r="C11" s="47" t="s">
        <v>47</v>
      </c>
      <c r="D11" s="48" t="s">
        <v>48</v>
      </c>
      <c r="E11" s="48" t="s">
        <v>33</v>
      </c>
      <c r="F11" s="49">
        <v>3</v>
      </c>
      <c r="G11" s="50">
        <v>16.564396220000003</v>
      </c>
      <c r="H11" s="51">
        <v>0</v>
      </c>
      <c r="I11" s="51">
        <v>0.21922840509589966</v>
      </c>
      <c r="J11" s="52">
        <v>0</v>
      </c>
      <c r="K11" s="53">
        <f t="shared" si="0"/>
        <v>16.783624625095904</v>
      </c>
      <c r="L11" s="50">
        <v>16.942604335426157</v>
      </c>
      <c r="M11" s="51">
        <v>0</v>
      </c>
      <c r="N11" s="51">
        <v>0.30966923623215681</v>
      </c>
      <c r="O11" s="52">
        <v>0</v>
      </c>
      <c r="P11" s="53">
        <f>SUM(L11:O11)</f>
        <v>17.252273571658314</v>
      </c>
      <c r="Q11" s="50">
        <v>17.295967865020721</v>
      </c>
      <c r="R11" s="51">
        <v>0</v>
      </c>
      <c r="S11" s="51">
        <v>0.31612786656737707</v>
      </c>
      <c r="T11" s="52">
        <v>0</v>
      </c>
      <c r="U11" s="53">
        <f>SUM(Q11:T11)</f>
        <v>17.612095731588099</v>
      </c>
      <c r="V11" s="50">
        <v>16.563572692778141</v>
      </c>
      <c r="W11" s="51">
        <v>0</v>
      </c>
      <c r="X11" s="51">
        <v>0.30274929226189273</v>
      </c>
      <c r="Y11" s="52">
        <v>0</v>
      </c>
      <c r="Z11" s="53">
        <f>SUM(V11:Y11)</f>
        <v>16.866321985040035</v>
      </c>
      <c r="AA11" s="50">
        <v>16.563572692778141</v>
      </c>
      <c r="AB11" s="51">
        <v>0</v>
      </c>
      <c r="AC11" s="51">
        <v>0.30274929226189268</v>
      </c>
      <c r="AD11" s="52">
        <v>0</v>
      </c>
      <c r="AE11" s="53">
        <f>SUM(AA11:AD11)</f>
        <v>16.866321985040035</v>
      </c>
      <c r="AF11" s="50">
        <v>16.563572692778141</v>
      </c>
      <c r="AG11" s="51">
        <v>0</v>
      </c>
      <c r="AH11" s="51">
        <v>0.30274929226189268</v>
      </c>
      <c r="AI11" s="52">
        <v>0</v>
      </c>
      <c r="AJ11" s="53">
        <f>SUM(AF11:AI11)</f>
        <v>16.866321985040035</v>
      </c>
      <c r="AK11" s="50">
        <v>16.563572692778145</v>
      </c>
      <c r="AL11" s="51">
        <v>0</v>
      </c>
      <c r="AM11" s="51">
        <v>0.30274929226189273</v>
      </c>
      <c r="AN11" s="52">
        <v>0</v>
      </c>
      <c r="AO11" s="53">
        <f>SUM(AK11:AN11)</f>
        <v>16.866321985040038</v>
      </c>
      <c r="AP11" s="50">
        <v>16.563572692778138</v>
      </c>
      <c r="AQ11" s="51">
        <v>0</v>
      </c>
      <c r="AR11" s="51">
        <v>0.30274929226189268</v>
      </c>
      <c r="AS11" s="52">
        <v>0</v>
      </c>
      <c r="AT11" s="53">
        <f>SUM(AP11:AS11)</f>
        <v>16.866321985040031</v>
      </c>
      <c r="AU11" s="11"/>
      <c r="AV11" s="54"/>
      <c r="AW11" s="55" t="s">
        <v>49</v>
      </c>
      <c r="AX11" s="56"/>
      <c r="AY11" s="30">
        <f>IF(SUM(BO11:DA11)=0,0,$BO$4)</f>
        <v>0</v>
      </c>
      <c r="AZ11" s="30">
        <f>IF(SUM(DH11:ET11)=0,0,$DH$5)</f>
        <v>0</v>
      </c>
      <c r="BA11" s="1"/>
      <c r="BB11" s="46">
        <f xml:space="preserve"> BB10 + 1</f>
        <v>3</v>
      </c>
      <c r="BC11" s="47" t="s">
        <v>47</v>
      </c>
      <c r="BD11" s="48" t="s">
        <v>33</v>
      </c>
      <c r="BE11" s="49">
        <v>3</v>
      </c>
      <c r="BF11" s="57" t="s">
        <v>50</v>
      </c>
      <c r="BG11" s="58" t="s">
        <v>51</v>
      </c>
      <c r="BH11" s="58" t="s">
        <v>52</v>
      </c>
      <c r="BI11" s="59" t="s">
        <v>53</v>
      </c>
      <c r="BJ11" s="60" t="s">
        <v>54</v>
      </c>
    </row>
    <row r="12" spans="2:62" ht="15" thickBot="1" x14ac:dyDescent="0.25">
      <c r="B12" s="46">
        <f xml:space="preserve"> B11 + 1</f>
        <v>4</v>
      </c>
      <c r="C12" s="47" t="s">
        <v>55</v>
      </c>
      <c r="D12" s="48" t="s">
        <v>56</v>
      </c>
      <c r="E12" s="48" t="s">
        <v>33</v>
      </c>
      <c r="F12" s="49">
        <v>3</v>
      </c>
      <c r="G12" s="50">
        <v>0</v>
      </c>
      <c r="H12" s="51">
        <v>0</v>
      </c>
      <c r="I12" s="51">
        <v>0</v>
      </c>
      <c r="J12" s="52">
        <v>0.26230154000000006</v>
      </c>
      <c r="K12" s="53">
        <f t="shared" si="0"/>
        <v>0.26230154000000006</v>
      </c>
      <c r="L12" s="50">
        <v>0</v>
      </c>
      <c r="M12" s="51">
        <v>0</v>
      </c>
      <c r="N12" s="51">
        <v>0</v>
      </c>
      <c r="O12" s="52">
        <v>0.26531207544957297</v>
      </c>
      <c r="P12" s="53">
        <f>SUM(L12:O12)</f>
        <v>0.26531207544957297</v>
      </c>
      <c r="Q12" s="50">
        <v>0</v>
      </c>
      <c r="R12" s="51">
        <v>0</v>
      </c>
      <c r="S12" s="51">
        <v>0</v>
      </c>
      <c r="T12" s="52">
        <v>0.27084610343955612</v>
      </c>
      <c r="U12" s="53">
        <f>SUM(Q12:T12)</f>
        <v>0.27084610343955612</v>
      </c>
      <c r="V12" s="50">
        <v>0</v>
      </c>
      <c r="W12" s="51">
        <v>0</v>
      </c>
      <c r="X12" s="51">
        <v>0</v>
      </c>
      <c r="Y12" s="52">
        <v>0.25938385950781245</v>
      </c>
      <c r="Z12" s="53">
        <f>SUM(V12:Y12)</f>
        <v>0.25938385950781245</v>
      </c>
      <c r="AA12" s="50">
        <v>0</v>
      </c>
      <c r="AB12" s="51">
        <v>0</v>
      </c>
      <c r="AC12" s="51">
        <v>0</v>
      </c>
      <c r="AD12" s="52">
        <v>0.2593838595078124</v>
      </c>
      <c r="AE12" s="53">
        <f>SUM(AA12:AD12)</f>
        <v>0.2593838595078124</v>
      </c>
      <c r="AF12" s="50">
        <v>0</v>
      </c>
      <c r="AG12" s="51">
        <v>0</v>
      </c>
      <c r="AH12" s="51">
        <v>0</v>
      </c>
      <c r="AI12" s="52">
        <v>0.2593838595078124</v>
      </c>
      <c r="AJ12" s="53">
        <f>SUM(AF12:AI12)</f>
        <v>0.2593838595078124</v>
      </c>
      <c r="AK12" s="50">
        <v>0</v>
      </c>
      <c r="AL12" s="51">
        <v>0</v>
      </c>
      <c r="AM12" s="51">
        <v>0</v>
      </c>
      <c r="AN12" s="52">
        <v>0.2593838595078124</v>
      </c>
      <c r="AO12" s="53">
        <f>SUM(AK12:AN12)</f>
        <v>0.2593838595078124</v>
      </c>
      <c r="AP12" s="50">
        <v>0</v>
      </c>
      <c r="AQ12" s="51">
        <v>0</v>
      </c>
      <c r="AR12" s="51">
        <v>0</v>
      </c>
      <c r="AS12" s="52">
        <v>0.2593838595078124</v>
      </c>
      <c r="AT12" s="53">
        <f>SUM(AP12:AS12)</f>
        <v>0.2593838595078124</v>
      </c>
      <c r="AU12" s="11"/>
      <c r="AV12" s="61"/>
      <c r="AW12" s="62"/>
      <c r="AX12" s="56"/>
      <c r="AY12" s="30">
        <f>IF(SUM(BO12:DA12)=0,0,$BO$4)</f>
        <v>0</v>
      </c>
      <c r="AZ12" s="30"/>
      <c r="BA12" s="1"/>
      <c r="BB12" s="46">
        <f xml:space="preserve"> BB11 + 1</f>
        <v>4</v>
      </c>
      <c r="BC12" s="47" t="s">
        <v>55</v>
      </c>
      <c r="BD12" s="48" t="s">
        <v>33</v>
      </c>
      <c r="BE12" s="49">
        <v>3</v>
      </c>
      <c r="BF12" s="57" t="s">
        <v>57</v>
      </c>
      <c r="BG12" s="58" t="s">
        <v>58</v>
      </c>
      <c r="BH12" s="58" t="s">
        <v>59</v>
      </c>
      <c r="BI12" s="59" t="s">
        <v>60</v>
      </c>
      <c r="BJ12" s="60" t="s">
        <v>61</v>
      </c>
    </row>
    <row r="13" spans="2:62" ht="15" thickBot="1" x14ac:dyDescent="0.25">
      <c r="B13" s="46"/>
      <c r="C13" s="63" t="s">
        <v>62</v>
      </c>
      <c r="D13" s="48"/>
      <c r="E13" s="48"/>
      <c r="F13" s="64"/>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6"/>
      <c r="AU13" s="11"/>
      <c r="AV13" s="56"/>
      <c r="AW13" s="56"/>
      <c r="AX13" s="56"/>
      <c r="AY13" s="30"/>
      <c r="AZ13" s="30"/>
      <c r="BA13" s="1"/>
      <c r="BB13" s="46"/>
      <c r="BC13" s="63" t="s">
        <v>62</v>
      </c>
      <c r="BD13" s="48"/>
      <c r="BE13" s="64"/>
      <c r="BF13" s="67"/>
      <c r="BG13" s="67"/>
      <c r="BH13" s="67"/>
      <c r="BI13" s="67"/>
      <c r="BJ13" s="68"/>
    </row>
    <row r="14" spans="2:62" x14ac:dyDescent="0.2">
      <c r="B14" s="69">
        <v>5</v>
      </c>
      <c r="C14" s="70" t="s">
        <v>63</v>
      </c>
      <c r="D14" s="71"/>
      <c r="E14" s="72" t="s">
        <v>33</v>
      </c>
      <c r="F14" s="73">
        <v>3</v>
      </c>
      <c r="G14" s="50">
        <v>10.448395495750002</v>
      </c>
      <c r="H14" s="51">
        <v>0.69083723750000003</v>
      </c>
      <c r="I14" s="51">
        <v>0</v>
      </c>
      <c r="J14" s="52">
        <v>87.125170143750012</v>
      </c>
      <c r="K14" s="53">
        <f t="shared" si="0"/>
        <v>98.264402877000009</v>
      </c>
      <c r="L14" s="50">
        <v>6.5487564422087408</v>
      </c>
      <c r="M14" s="51">
        <v>0.7691286604019999</v>
      </c>
      <c r="N14" s="51">
        <v>0</v>
      </c>
      <c r="O14" s="52">
        <v>88.150378946399968</v>
      </c>
      <c r="P14" s="53">
        <f>SUM(L14:O14)</f>
        <v>95.468264049010713</v>
      </c>
      <c r="Q14" s="50">
        <v>5.6233934425329304</v>
      </c>
      <c r="R14" s="51">
        <v>8.1400039999999986E-4</v>
      </c>
      <c r="S14" s="51">
        <v>0</v>
      </c>
      <c r="T14" s="52">
        <v>90.897663254594406</v>
      </c>
      <c r="U14" s="53">
        <f>SUM(Q14:T14)</f>
        <v>96.521870697527334</v>
      </c>
      <c r="V14" s="50">
        <v>7.2943621382427608</v>
      </c>
      <c r="W14" s="51">
        <v>0.99999999960079999</v>
      </c>
      <c r="X14" s="51">
        <v>0</v>
      </c>
      <c r="Y14" s="52">
        <v>79.221641875517847</v>
      </c>
      <c r="Z14" s="53">
        <f>SUM(V14:Y14)</f>
        <v>87.51600401336141</v>
      </c>
      <c r="AA14" s="50">
        <v>8.3664065623772697</v>
      </c>
      <c r="AB14" s="51">
        <v>0.99999999960079999</v>
      </c>
      <c r="AC14" s="51">
        <v>0</v>
      </c>
      <c r="AD14" s="52">
        <v>86.830424778949464</v>
      </c>
      <c r="AE14" s="53">
        <f>SUM(AA14:AD14)</f>
        <v>96.196831340927531</v>
      </c>
      <c r="AF14" s="50">
        <v>9.9628883757009419</v>
      </c>
      <c r="AG14" s="51">
        <v>0.99999999960079999</v>
      </c>
      <c r="AH14" s="51">
        <v>0</v>
      </c>
      <c r="AI14" s="52">
        <v>86.973729426852557</v>
      </c>
      <c r="AJ14" s="53">
        <f>SUM(AF14:AI14)</f>
        <v>97.936617802154302</v>
      </c>
      <c r="AK14" s="50">
        <v>14.010416742944271</v>
      </c>
      <c r="AL14" s="51">
        <v>0.99999999960079999</v>
      </c>
      <c r="AM14" s="51">
        <v>0</v>
      </c>
      <c r="AN14" s="52">
        <v>95.279013366321806</v>
      </c>
      <c r="AO14" s="53">
        <f>SUM(AK14:AN14)</f>
        <v>110.28943010886688</v>
      </c>
      <c r="AP14" s="50">
        <v>20.447801178857762</v>
      </c>
      <c r="AQ14" s="51">
        <v>0.99999999960079999</v>
      </c>
      <c r="AR14" s="51">
        <v>0</v>
      </c>
      <c r="AS14" s="52">
        <v>88.818833193476735</v>
      </c>
      <c r="AT14" s="53">
        <f>SUM(AP14:AS14)</f>
        <v>110.2666343719353</v>
      </c>
      <c r="AU14" s="11"/>
      <c r="AV14" s="74"/>
      <c r="AW14" s="75"/>
      <c r="AX14" s="56"/>
      <c r="AY14" s="30">
        <f>IF(SUM(BO14:DA14)=0,0,$BO$4)</f>
        <v>0</v>
      </c>
      <c r="AZ14" s="30"/>
      <c r="BA14" s="1"/>
      <c r="BB14" s="69">
        <v>5</v>
      </c>
      <c r="BC14" s="70" t="s">
        <v>63</v>
      </c>
      <c r="BD14" s="72" t="s">
        <v>33</v>
      </c>
      <c r="BE14" s="73">
        <v>3</v>
      </c>
      <c r="BF14" s="57" t="s">
        <v>64</v>
      </c>
      <c r="BG14" s="58" t="s">
        <v>65</v>
      </c>
      <c r="BH14" s="58" t="s">
        <v>66</v>
      </c>
      <c r="BI14" s="59" t="s">
        <v>67</v>
      </c>
      <c r="BJ14" s="60" t="s">
        <v>68</v>
      </c>
    </row>
    <row r="15" spans="2:62" x14ac:dyDescent="0.2">
      <c r="B15" s="46">
        <f>+B14+1</f>
        <v>6</v>
      </c>
      <c r="C15" s="47" t="s">
        <v>69</v>
      </c>
      <c r="D15" s="71"/>
      <c r="E15" s="48" t="s">
        <v>33</v>
      </c>
      <c r="F15" s="49">
        <v>3</v>
      </c>
      <c r="G15" s="50">
        <v>0</v>
      </c>
      <c r="H15" s="51">
        <v>0</v>
      </c>
      <c r="I15" s="51">
        <v>0</v>
      </c>
      <c r="J15" s="52">
        <v>0</v>
      </c>
      <c r="K15" s="53">
        <f t="shared" si="0"/>
        <v>0</v>
      </c>
      <c r="L15" s="50">
        <v>0</v>
      </c>
      <c r="M15" s="51">
        <v>0</v>
      </c>
      <c r="N15" s="51">
        <v>0</v>
      </c>
      <c r="O15" s="52">
        <v>0</v>
      </c>
      <c r="P15" s="53">
        <f>SUM(L15:O15)</f>
        <v>0</v>
      </c>
      <c r="Q15" s="50">
        <v>0</v>
      </c>
      <c r="R15" s="51">
        <v>0</v>
      </c>
      <c r="S15" s="51">
        <v>0</v>
      </c>
      <c r="T15" s="52">
        <v>0</v>
      </c>
      <c r="U15" s="53">
        <f>SUM(Q15:T15)</f>
        <v>0</v>
      </c>
      <c r="V15" s="50">
        <v>0</v>
      </c>
      <c r="W15" s="51">
        <v>0</v>
      </c>
      <c r="X15" s="51">
        <v>0</v>
      </c>
      <c r="Y15" s="52">
        <v>0</v>
      </c>
      <c r="Z15" s="53">
        <f>SUM(V15:Y15)</f>
        <v>0</v>
      </c>
      <c r="AA15" s="50">
        <v>0</v>
      </c>
      <c r="AB15" s="51">
        <v>0</v>
      </c>
      <c r="AC15" s="51">
        <v>0</v>
      </c>
      <c r="AD15" s="52">
        <v>0</v>
      </c>
      <c r="AE15" s="53">
        <f>SUM(AA15:AD15)</f>
        <v>0</v>
      </c>
      <c r="AF15" s="50">
        <v>0</v>
      </c>
      <c r="AG15" s="51">
        <v>0</v>
      </c>
      <c r="AH15" s="51">
        <v>0</v>
      </c>
      <c r="AI15" s="52">
        <v>0</v>
      </c>
      <c r="AJ15" s="53">
        <f>SUM(AF15:AI15)</f>
        <v>0</v>
      </c>
      <c r="AK15" s="50">
        <v>0</v>
      </c>
      <c r="AL15" s="51">
        <v>0</v>
      </c>
      <c r="AM15" s="51">
        <v>0</v>
      </c>
      <c r="AN15" s="52">
        <v>0</v>
      </c>
      <c r="AO15" s="53">
        <f>SUM(AK15:AN15)</f>
        <v>0</v>
      </c>
      <c r="AP15" s="50">
        <v>0</v>
      </c>
      <c r="AQ15" s="51">
        <v>0</v>
      </c>
      <c r="AR15" s="51">
        <v>0</v>
      </c>
      <c r="AS15" s="52">
        <v>0</v>
      </c>
      <c r="AT15" s="53">
        <f>SUM(AP15:AS15)</f>
        <v>0</v>
      </c>
      <c r="AU15" s="11"/>
      <c r="AV15" s="76"/>
      <c r="AW15" s="55"/>
      <c r="AX15" s="56"/>
      <c r="AY15" s="30">
        <f>IF(SUM(BO15:DA15)=0,0,$BO$4)</f>
        <v>0</v>
      </c>
      <c r="AZ15" s="30"/>
      <c r="BA15" s="1"/>
      <c r="BB15" s="46">
        <f>+BB14+1</f>
        <v>6</v>
      </c>
      <c r="BC15" s="47" t="s">
        <v>69</v>
      </c>
      <c r="BD15" s="48" t="s">
        <v>33</v>
      </c>
      <c r="BE15" s="49">
        <v>3</v>
      </c>
      <c r="BF15" s="57" t="s">
        <v>70</v>
      </c>
      <c r="BG15" s="58" t="s">
        <v>71</v>
      </c>
      <c r="BH15" s="58" t="s">
        <v>72</v>
      </c>
      <c r="BI15" s="59" t="s">
        <v>73</v>
      </c>
      <c r="BJ15" s="60" t="s">
        <v>74</v>
      </c>
    </row>
    <row r="16" spans="2:62" x14ac:dyDescent="0.2">
      <c r="B16" s="46">
        <f>+B15+1</f>
        <v>7</v>
      </c>
      <c r="C16" s="47" t="s">
        <v>75</v>
      </c>
      <c r="D16" s="71"/>
      <c r="E16" s="72" t="s">
        <v>33</v>
      </c>
      <c r="F16" s="49">
        <v>3</v>
      </c>
      <c r="G16" s="50">
        <v>10.291694408138451</v>
      </c>
      <c r="H16" s="51">
        <v>7.4045724725008029</v>
      </c>
      <c r="I16" s="51">
        <v>63.184522436759252</v>
      </c>
      <c r="J16" s="52">
        <v>48.274883814283697</v>
      </c>
      <c r="K16" s="53">
        <f t="shared" si="0"/>
        <v>129.15567313168219</v>
      </c>
      <c r="L16" s="50">
        <v>10.37986843088745</v>
      </c>
      <c r="M16" s="51">
        <v>8.4551511511377377</v>
      </c>
      <c r="N16" s="51">
        <v>61.270562039086187</v>
      </c>
      <c r="O16" s="52">
        <v>50.292670002893878</v>
      </c>
      <c r="P16" s="53">
        <f>SUM(L16:O16)</f>
        <v>130.39825162400527</v>
      </c>
      <c r="Q16" s="50">
        <v>11.054983248231773</v>
      </c>
      <c r="R16" s="51">
        <v>9.0991726087173728</v>
      </c>
      <c r="S16" s="51">
        <v>65.12393299336722</v>
      </c>
      <c r="T16" s="52">
        <v>53.861036371380379</v>
      </c>
      <c r="U16" s="53">
        <f>SUM(Q16:T16)</f>
        <v>139.13912522169676</v>
      </c>
      <c r="V16" s="50">
        <v>12.281586903121175</v>
      </c>
      <c r="W16" s="51">
        <v>9.1403306544632947</v>
      </c>
      <c r="X16" s="51">
        <v>70.768456249619959</v>
      </c>
      <c r="Y16" s="52">
        <v>56.806011161073421</v>
      </c>
      <c r="Z16" s="53">
        <f>SUM(V16:Y16)</f>
        <v>148.99638496827785</v>
      </c>
      <c r="AA16" s="50">
        <v>12.075722022605843</v>
      </c>
      <c r="AB16" s="51">
        <v>9.0983815837662014</v>
      </c>
      <c r="AC16" s="51">
        <v>69.954290730252069</v>
      </c>
      <c r="AD16" s="52">
        <v>55.995958469147965</v>
      </c>
      <c r="AE16" s="53">
        <f>SUM(AA16:AD16)</f>
        <v>147.12435280577208</v>
      </c>
      <c r="AF16" s="50">
        <v>11.732895011456074</v>
      </c>
      <c r="AG16" s="51">
        <v>9.134869481369968</v>
      </c>
      <c r="AH16" s="51">
        <v>68.772750118881902</v>
      </c>
      <c r="AI16" s="52">
        <v>56.203673831672816</v>
      </c>
      <c r="AJ16" s="53">
        <f>SUM(AF16:AI16)</f>
        <v>145.84418844338074</v>
      </c>
      <c r="AK16" s="50">
        <v>11.561626543737354</v>
      </c>
      <c r="AL16" s="51">
        <v>9.0596711324651373</v>
      </c>
      <c r="AM16" s="51">
        <v>67.863870818025731</v>
      </c>
      <c r="AN16" s="52">
        <v>55.563688492875507</v>
      </c>
      <c r="AO16" s="53">
        <f>SUM(AK16:AN16)</f>
        <v>144.04885698710373</v>
      </c>
      <c r="AP16" s="50">
        <v>11.533168476419052</v>
      </c>
      <c r="AQ16" s="51">
        <v>9.0755307866139105</v>
      </c>
      <c r="AR16" s="51">
        <v>67.080270866161527</v>
      </c>
      <c r="AS16" s="52">
        <v>55.728665310311058</v>
      </c>
      <c r="AT16" s="53">
        <f>SUM(AP16:AS16)</f>
        <v>143.41763543950555</v>
      </c>
      <c r="AU16" s="11"/>
      <c r="AV16" s="76"/>
      <c r="AW16" s="55"/>
      <c r="AX16" s="56"/>
      <c r="AY16" s="30">
        <f>IF(SUM(BO16:DA16)=0,0,$BO$4)</f>
        <v>0</v>
      </c>
      <c r="AZ16" s="30"/>
      <c r="BA16" s="1"/>
      <c r="BB16" s="46">
        <f>+BB15+1</f>
        <v>7</v>
      </c>
      <c r="BC16" s="47" t="s">
        <v>75</v>
      </c>
      <c r="BD16" s="72" t="s">
        <v>33</v>
      </c>
      <c r="BE16" s="49">
        <v>3</v>
      </c>
      <c r="BF16" s="57" t="s">
        <v>76</v>
      </c>
      <c r="BG16" s="58" t="s">
        <v>77</v>
      </c>
      <c r="BH16" s="58" t="s">
        <v>78</v>
      </c>
      <c r="BI16" s="59" t="s">
        <v>79</v>
      </c>
      <c r="BJ16" s="60" t="s">
        <v>80</v>
      </c>
    </row>
    <row r="17" spans="2:62" x14ac:dyDescent="0.2">
      <c r="B17" s="46">
        <f>+B16+1</f>
        <v>8</v>
      </c>
      <c r="C17" s="47" t="s">
        <v>81</v>
      </c>
      <c r="D17" s="48"/>
      <c r="E17" s="48" t="s">
        <v>33</v>
      </c>
      <c r="F17" s="49">
        <v>3</v>
      </c>
      <c r="G17" s="50">
        <v>17.721732551453126</v>
      </c>
      <c r="H17" s="51">
        <v>3.3060132868401797</v>
      </c>
      <c r="I17" s="51">
        <v>7.7515249742488495</v>
      </c>
      <c r="J17" s="52">
        <v>35.40903537380882</v>
      </c>
      <c r="K17" s="53">
        <f t="shared" si="0"/>
        <v>64.188306186350971</v>
      </c>
      <c r="L17" s="50">
        <v>18.251740332474959</v>
      </c>
      <c r="M17" s="51">
        <v>3.4038739172600594</v>
      </c>
      <c r="N17" s="51">
        <v>8.0088943292742538</v>
      </c>
      <c r="O17" s="52">
        <v>36.428495120289796</v>
      </c>
      <c r="P17" s="53">
        <f>SUM(L17:O17)</f>
        <v>66.093003699299061</v>
      </c>
      <c r="Q17" s="50">
        <v>18.677589727517557</v>
      </c>
      <c r="R17" s="51">
        <v>3.483293064259831</v>
      </c>
      <c r="S17" s="51">
        <v>8.1957577594433317</v>
      </c>
      <c r="T17" s="52">
        <v>37.278444348511378</v>
      </c>
      <c r="U17" s="53">
        <f>SUM(Q17:T17)</f>
        <v>67.635084899732107</v>
      </c>
      <c r="V17" s="50">
        <v>17.902740598419896</v>
      </c>
      <c r="W17" s="51">
        <v>3.3387869134872177</v>
      </c>
      <c r="X17" s="51">
        <v>7.8557526594895632</v>
      </c>
      <c r="Y17" s="52">
        <v>35.731929484497449</v>
      </c>
      <c r="Z17" s="53">
        <f>SUM(V17:Y17)</f>
        <v>64.829209655894132</v>
      </c>
      <c r="AA17" s="50">
        <v>17.902740598419893</v>
      </c>
      <c r="AB17" s="51">
        <v>3.3387869134872177</v>
      </c>
      <c r="AC17" s="51">
        <v>7.855752659489565</v>
      </c>
      <c r="AD17" s="52">
        <v>35.731929484497456</v>
      </c>
      <c r="AE17" s="53">
        <f>SUM(AA17:AD17)</f>
        <v>64.829209655894132</v>
      </c>
      <c r="AF17" s="50">
        <v>17.902740598419896</v>
      </c>
      <c r="AG17" s="51">
        <v>3.3387869134872177</v>
      </c>
      <c r="AH17" s="51">
        <v>7.8557526594895641</v>
      </c>
      <c r="AI17" s="52">
        <v>35.731929484497456</v>
      </c>
      <c r="AJ17" s="53">
        <f>SUM(AF17:AI17)</f>
        <v>64.829209655894132</v>
      </c>
      <c r="AK17" s="50">
        <v>17.902740598419893</v>
      </c>
      <c r="AL17" s="51">
        <v>3.3387869134872172</v>
      </c>
      <c r="AM17" s="51">
        <v>7.8557526594895624</v>
      </c>
      <c r="AN17" s="52">
        <v>35.731929484497449</v>
      </c>
      <c r="AO17" s="53">
        <f>SUM(AK17:AN17)</f>
        <v>64.829209655894118</v>
      </c>
      <c r="AP17" s="50">
        <v>17.902740598419896</v>
      </c>
      <c r="AQ17" s="51">
        <v>3.3387869134872177</v>
      </c>
      <c r="AR17" s="51">
        <v>7.8557526594895632</v>
      </c>
      <c r="AS17" s="52">
        <v>35.731929484497449</v>
      </c>
      <c r="AT17" s="53">
        <f>SUM(AP17:AS17)</f>
        <v>64.829209655894132</v>
      </c>
      <c r="AU17" s="11"/>
      <c r="AV17" s="77"/>
      <c r="AW17" s="78"/>
      <c r="AX17" s="79"/>
      <c r="AY17" s="30">
        <f>IF(SUM(BO17:DA17)=0,0,$BO$4)</f>
        <v>0</v>
      </c>
      <c r="AZ17" s="30"/>
      <c r="BA17" s="1"/>
      <c r="BB17" s="46">
        <f>+BB16+1</f>
        <v>8</v>
      </c>
      <c r="BC17" s="47" t="s">
        <v>81</v>
      </c>
      <c r="BD17" s="48" t="s">
        <v>33</v>
      </c>
      <c r="BE17" s="49">
        <v>3</v>
      </c>
      <c r="BF17" s="57" t="s">
        <v>82</v>
      </c>
      <c r="BG17" s="58" t="s">
        <v>83</v>
      </c>
      <c r="BH17" s="58" t="s">
        <v>84</v>
      </c>
      <c r="BI17" s="59" t="s">
        <v>85</v>
      </c>
      <c r="BJ17" s="60" t="s">
        <v>86</v>
      </c>
    </row>
    <row r="18" spans="2:62" ht="15" thickBot="1" x14ac:dyDescent="0.25">
      <c r="B18" s="80">
        <f>+B17+1</f>
        <v>9</v>
      </c>
      <c r="C18" s="81" t="s">
        <v>87</v>
      </c>
      <c r="D18" s="82"/>
      <c r="E18" s="82" t="s">
        <v>33</v>
      </c>
      <c r="F18" s="83">
        <v>3</v>
      </c>
      <c r="G18" s="84">
        <f>SUM(G9:G12,G14:G17)</f>
        <v>59.527501522420735</v>
      </c>
      <c r="H18" s="85">
        <f>SUM(H9:H12,H14:H17)</f>
        <v>15.466651163509356</v>
      </c>
      <c r="I18" s="86">
        <f>SUM(I9:I12,I14:I17)</f>
        <v>84.587631943848223</v>
      </c>
      <c r="J18" s="87">
        <f>SUM(J9:J12,J14:J17)</f>
        <v>179.61531133588954</v>
      </c>
      <c r="K18" s="88">
        <f t="shared" si="0"/>
        <v>339.19709596566787</v>
      </c>
      <c r="L18" s="84">
        <f>SUM(L9:L12,L14:L17)</f>
        <v>57.111395766830853</v>
      </c>
      <c r="M18" s="85">
        <f>SUM(M9:M12,M14:M17)</f>
        <v>17.305318891112307</v>
      </c>
      <c r="N18" s="86">
        <f>SUM(N9:N12,N14:N17)</f>
        <v>83.322527869881228</v>
      </c>
      <c r="O18" s="87">
        <f>SUM(O9:O12,O14:O17)</f>
        <v>183.76688789820886</v>
      </c>
      <c r="P18" s="88">
        <f>SUM(L18:O18)</f>
        <v>341.50613042603322</v>
      </c>
      <c r="Q18" s="84">
        <f>SUM(Q9:Q12,Q14:Q17)</f>
        <v>57.78356473822857</v>
      </c>
      <c r="R18" s="85">
        <f>SUM(R9:R12,R14:R17)</f>
        <v>17.462360301116306</v>
      </c>
      <c r="S18" s="86">
        <f>SUM(S9:S12,S14:S17)</f>
        <v>87.848031704135735</v>
      </c>
      <c r="T18" s="87">
        <f>SUM(T9:T12,T14:T17)</f>
        <v>191.18685907535686</v>
      </c>
      <c r="U18" s="88">
        <f>SUM(Q18:T18)</f>
        <v>354.28081581883748</v>
      </c>
      <c r="V18" s="84">
        <f>SUM(V9:V12,V14:V17)</f>
        <v>59.198174740640702</v>
      </c>
      <c r="W18" s="85">
        <f>SUM(W9:W12,W14:W17)</f>
        <v>18.383253788711173</v>
      </c>
      <c r="X18" s="86">
        <f>SUM(X9:X12,X14:X17)</f>
        <v>93.213806518870726</v>
      </c>
      <c r="Y18" s="87">
        <f>SUM(Y9:Y12,Y14:Y17)</f>
        <v>180.94747608634771</v>
      </c>
      <c r="Z18" s="88">
        <f>SUM(V18:Y18)</f>
        <v>351.7427111345703</v>
      </c>
      <c r="AA18" s="84">
        <f>SUM(AA9:AA12,AA14:AA17)</f>
        <v>59.975585985078354</v>
      </c>
      <c r="AB18" s="85">
        <f>SUM(AB9:AB12,AB14:AB17)</f>
        <v>18.256237774820779</v>
      </c>
      <c r="AC18" s="86">
        <f>SUM(AC9:AC12,AC14:AC17)</f>
        <v>92.140531631481181</v>
      </c>
      <c r="AD18" s="87">
        <f>SUM(AD9:AD12,AD14:AD17)</f>
        <v>187.59332298216094</v>
      </c>
      <c r="AE18" s="88">
        <f>SUM(AA18:AD18)</f>
        <v>357.96567837354127</v>
      </c>
      <c r="AF18" s="84">
        <f>SUM(AF9:AF12,AF14:AF17)</f>
        <v>61.278761588688823</v>
      </c>
      <c r="AG18" s="85">
        <f>SUM(AG9:AG12,AG14:AG17)</f>
        <v>18.358938424124574</v>
      </c>
      <c r="AH18" s="86">
        <f>SUM(AH9:AH12,AH14:AH17)</f>
        <v>91.080724913669613</v>
      </c>
      <c r="AI18" s="87">
        <f>SUM(AI9:AI12,AI14:AI17)</f>
        <v>188.02614930190407</v>
      </c>
      <c r="AJ18" s="88">
        <f>SUM(AF18:AI18)</f>
        <v>358.74457422838708</v>
      </c>
      <c r="AK18" s="84">
        <f>SUM(AK9:AK12,AK14:AK17)</f>
        <v>65.18870144847142</v>
      </c>
      <c r="AL18" s="85">
        <f>SUM(AL9:AL12,AL14:AL17)</f>
        <v>18.335279067705137</v>
      </c>
      <c r="AM18" s="86">
        <f>SUM(AM9:AM12,AM14:AM17)</f>
        <v>90.242973424362162</v>
      </c>
      <c r="AN18" s="87">
        <f>SUM(AN9:AN12,AN14:AN17)</f>
        <v>195.74458675794364</v>
      </c>
      <c r="AO18" s="88">
        <f>SUM(AK18:AN18)</f>
        <v>369.51154069848235</v>
      </c>
      <c r="AP18" s="84">
        <f>SUM(AP9:AP12,AP14:AP17)</f>
        <v>71.571652223900429</v>
      </c>
      <c r="AQ18" s="85">
        <f>SUM(AQ9:AQ12,AQ14:AQ17)</f>
        <v>18.373085213570068</v>
      </c>
      <c r="AR18" s="86">
        <f>SUM(AR9:AR12,AR14:AR17)</f>
        <v>89.330055455985246</v>
      </c>
      <c r="AS18" s="87">
        <f>SUM(AS9:AS12,AS14:AS17)</f>
        <v>189.3919752824298</v>
      </c>
      <c r="AT18" s="88">
        <f>SUM(AP18:AS18)</f>
        <v>368.66676817588552</v>
      </c>
      <c r="AU18" s="11"/>
      <c r="AV18" s="89" t="s">
        <v>88</v>
      </c>
      <c r="AW18" s="90"/>
      <c r="AX18" s="79"/>
      <c r="AY18" s="30"/>
      <c r="AZ18" s="30"/>
      <c r="BA18" s="1"/>
      <c r="BB18" s="80">
        <f>+BB17+1</f>
        <v>9</v>
      </c>
      <c r="BC18" s="81" t="s">
        <v>87</v>
      </c>
      <c r="BD18" s="82" t="s">
        <v>33</v>
      </c>
      <c r="BE18" s="83">
        <v>3</v>
      </c>
      <c r="BF18" s="91" t="s">
        <v>89</v>
      </c>
      <c r="BG18" s="92" t="s">
        <v>90</v>
      </c>
      <c r="BH18" s="93" t="s">
        <v>91</v>
      </c>
      <c r="BI18" s="94" t="s">
        <v>92</v>
      </c>
      <c r="BJ18" s="95" t="s">
        <v>93</v>
      </c>
    </row>
    <row r="19" spans="2:62" ht="15" thickBot="1" x14ac:dyDescent="0.25">
      <c r="B19" s="96"/>
      <c r="C19" s="96"/>
      <c r="D19" s="97"/>
      <c r="E19" s="98"/>
      <c r="F19" s="98"/>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11"/>
      <c r="AV19" s="100"/>
      <c r="AW19" s="100"/>
      <c r="AX19" s="100"/>
      <c r="AY19" s="30"/>
      <c r="AZ19" s="30"/>
      <c r="BA19" s="1"/>
      <c r="BB19" s="96"/>
      <c r="BC19" s="96"/>
      <c r="BD19" s="98"/>
      <c r="BE19" s="98"/>
      <c r="BF19" s="101"/>
      <c r="BG19" s="101"/>
      <c r="BH19" s="101"/>
      <c r="BI19" s="101"/>
      <c r="BJ19" s="101"/>
    </row>
    <row r="20" spans="2:62" x14ac:dyDescent="0.2">
      <c r="B20" s="31">
        <f>+B18+1</f>
        <v>10</v>
      </c>
      <c r="C20" s="32" t="s">
        <v>94</v>
      </c>
      <c r="D20" s="33"/>
      <c r="E20" s="33" t="s">
        <v>33</v>
      </c>
      <c r="F20" s="34">
        <v>3</v>
      </c>
      <c r="G20" s="35">
        <v>6.0649999999999992E-3</v>
      </c>
      <c r="H20" s="36">
        <v>0.6666442803999999</v>
      </c>
      <c r="I20" s="36">
        <v>0.16102299999999997</v>
      </c>
      <c r="J20" s="102">
        <v>0.33511400000000002</v>
      </c>
      <c r="K20" s="38">
        <f t="shared" si="0"/>
        <v>1.1688462803999999</v>
      </c>
      <c r="L20" s="35">
        <v>6.0678866824002975E-3</v>
      </c>
      <c r="M20" s="36">
        <v>0.78130555311344219</v>
      </c>
      <c r="N20" s="36">
        <v>0.15264912910537995</v>
      </c>
      <c r="O20" s="102">
        <v>0.22431643109877755</v>
      </c>
      <c r="P20" s="38">
        <f>SUM(L20:O20)</f>
        <v>1.164339</v>
      </c>
      <c r="Q20" s="35">
        <v>6.3286183920795887E-3</v>
      </c>
      <c r="R20" s="36">
        <v>0.87645930686886142</v>
      </c>
      <c r="S20" s="36">
        <v>0.16388307769287674</v>
      </c>
      <c r="T20" s="102">
        <v>0.23342008450620716</v>
      </c>
      <c r="U20" s="38">
        <f>SUM(Q20:T20)</f>
        <v>1.2800910874600249</v>
      </c>
      <c r="V20" s="35">
        <v>6.0607904010554371E-3</v>
      </c>
      <c r="W20" s="36">
        <v>0.89575372383083718</v>
      </c>
      <c r="X20" s="36">
        <v>0.15832073058884361</v>
      </c>
      <c r="Y20" s="102">
        <v>0.22354171478553858</v>
      </c>
      <c r="Z20" s="38">
        <f>SUM(V20:Y20)</f>
        <v>1.2836769596062747</v>
      </c>
      <c r="AA20" s="35">
        <v>6.0607904010554362E-3</v>
      </c>
      <c r="AB20" s="36">
        <v>0.89095902520225634</v>
      </c>
      <c r="AC20" s="36">
        <v>0.15970665748421603</v>
      </c>
      <c r="AD20" s="102">
        <v>0.22354171478553858</v>
      </c>
      <c r="AE20" s="38">
        <f>SUM(AA20:AD20)</f>
        <v>1.2802681878730664</v>
      </c>
      <c r="AF20" s="35">
        <v>6.0607904010554371E-3</v>
      </c>
      <c r="AG20" s="36">
        <v>0.89800465891172188</v>
      </c>
      <c r="AH20" s="36">
        <v>0.16110726577568477</v>
      </c>
      <c r="AI20" s="102">
        <v>0.22354171478553858</v>
      </c>
      <c r="AJ20" s="38">
        <f>SUM(AF20:AI20)</f>
        <v>1.2887144298740005</v>
      </c>
      <c r="AK20" s="35">
        <v>6.0607904010554371E-3</v>
      </c>
      <c r="AL20" s="36">
        <v>0.90905098862414457</v>
      </c>
      <c r="AM20" s="36">
        <v>0.16252248856113063</v>
      </c>
      <c r="AN20" s="102">
        <v>0.22354171478553858</v>
      </c>
      <c r="AO20" s="38">
        <f>SUM(AK20:AN20)</f>
        <v>1.3011759823718692</v>
      </c>
      <c r="AP20" s="35">
        <v>6.0607904010554362E-3</v>
      </c>
      <c r="AQ20" s="36">
        <v>0.92102236910611779</v>
      </c>
      <c r="AR20" s="36">
        <v>0.16394927331378534</v>
      </c>
      <c r="AS20" s="102">
        <v>0.22354171478553855</v>
      </c>
      <c r="AT20" s="38">
        <f>SUM(AP20:AS20)</f>
        <v>1.3145741476064972</v>
      </c>
      <c r="AU20" s="11"/>
      <c r="AV20" s="74"/>
      <c r="AW20" s="75" t="s">
        <v>95</v>
      </c>
      <c r="AX20" s="56"/>
      <c r="AY20" s="30">
        <f>IF(SUM(BO20:DA20)=0,0,$BO$4)</f>
        <v>0</v>
      </c>
      <c r="AZ20" s="30">
        <f>IF(SUM(DH20:ET20)=0,0,$DH$6)</f>
        <v>0</v>
      </c>
      <c r="BA20" s="1"/>
      <c r="BB20" s="31">
        <f>+BB18+1</f>
        <v>10</v>
      </c>
      <c r="BC20" s="32" t="s">
        <v>94</v>
      </c>
      <c r="BD20" s="33" t="s">
        <v>33</v>
      </c>
      <c r="BE20" s="34">
        <v>3</v>
      </c>
      <c r="BF20" s="42" t="s">
        <v>96</v>
      </c>
      <c r="BG20" s="43" t="s">
        <v>97</v>
      </c>
      <c r="BH20" s="43" t="s">
        <v>98</v>
      </c>
      <c r="BI20" s="103" t="s">
        <v>99</v>
      </c>
      <c r="BJ20" s="45" t="s">
        <v>100</v>
      </c>
    </row>
    <row r="21" spans="2:62" ht="15" thickBot="1" x14ac:dyDescent="0.25">
      <c r="B21" s="80">
        <f>+B20+1</f>
        <v>11</v>
      </c>
      <c r="C21" s="81" t="s">
        <v>101</v>
      </c>
      <c r="D21" s="82"/>
      <c r="E21" s="82" t="s">
        <v>33</v>
      </c>
      <c r="F21" s="83">
        <v>3</v>
      </c>
      <c r="G21" s="84">
        <f>G18+G20</f>
        <v>59.533566522420735</v>
      </c>
      <c r="H21" s="86">
        <f>H18+H20</f>
        <v>16.133295443909354</v>
      </c>
      <c r="I21" s="86">
        <f>I18+I20</f>
        <v>84.748654943848223</v>
      </c>
      <c r="J21" s="87">
        <f>J18+J20</f>
        <v>179.95042533588955</v>
      </c>
      <c r="K21" s="88">
        <f t="shared" si="0"/>
        <v>340.3659422460679</v>
      </c>
      <c r="L21" s="84">
        <f>L18+L20</f>
        <v>57.117463653513255</v>
      </c>
      <c r="M21" s="86">
        <f>M18+M20</f>
        <v>18.086624444225748</v>
      </c>
      <c r="N21" s="86">
        <f>N18+N20</f>
        <v>83.475176998986612</v>
      </c>
      <c r="O21" s="87">
        <f>O18+O20</f>
        <v>183.99120432930764</v>
      </c>
      <c r="P21" s="88">
        <f>SUM(L21:O21)</f>
        <v>342.67046942603326</v>
      </c>
      <c r="Q21" s="84">
        <f>Q18+Q20</f>
        <v>57.789893356620652</v>
      </c>
      <c r="R21" s="86">
        <f>R18+R20</f>
        <v>18.338819607985165</v>
      </c>
      <c r="S21" s="86">
        <f>S18+S20</f>
        <v>88.011914781828608</v>
      </c>
      <c r="T21" s="87">
        <f>T18+T20</f>
        <v>191.42027915986307</v>
      </c>
      <c r="U21" s="88">
        <f>SUM(Q21:T21)</f>
        <v>355.56090690629753</v>
      </c>
      <c r="V21" s="84">
        <f>V18+V20</f>
        <v>59.204235531041761</v>
      </c>
      <c r="W21" s="86">
        <f>W18+W20</f>
        <v>19.279007512542009</v>
      </c>
      <c r="X21" s="86">
        <f>X18+X20</f>
        <v>93.372127249459567</v>
      </c>
      <c r="Y21" s="87">
        <f>Y18+Y20</f>
        <v>181.17101780113325</v>
      </c>
      <c r="Z21" s="88">
        <f>SUM(V21:Y21)</f>
        <v>353.02638809417658</v>
      </c>
      <c r="AA21" s="84">
        <f>AA18+AA20</f>
        <v>59.981646775479412</v>
      </c>
      <c r="AB21" s="86">
        <f>AB18+AB20</f>
        <v>19.147196800023035</v>
      </c>
      <c r="AC21" s="86">
        <f>AC18+AC20</f>
        <v>92.300238288965403</v>
      </c>
      <c r="AD21" s="87">
        <f>AD18+AD20</f>
        <v>187.81686469694648</v>
      </c>
      <c r="AE21" s="88">
        <f>SUM(AA21:AD21)</f>
        <v>359.24594656141431</v>
      </c>
      <c r="AF21" s="84">
        <f>AF18+AF20</f>
        <v>61.284822379089881</v>
      </c>
      <c r="AG21" s="86">
        <f>AG18+AG20</f>
        <v>19.256943083036298</v>
      </c>
      <c r="AH21" s="86">
        <f>AH18+AH20</f>
        <v>91.241832179445296</v>
      </c>
      <c r="AI21" s="87">
        <f>AI18+AI20</f>
        <v>188.24969101668961</v>
      </c>
      <c r="AJ21" s="88">
        <f>SUM(AF21:AI21)</f>
        <v>360.03328865826109</v>
      </c>
      <c r="AK21" s="84">
        <f>AK18+AK20</f>
        <v>65.194762238872471</v>
      </c>
      <c r="AL21" s="86">
        <f>AL18+AL20</f>
        <v>19.244330056329282</v>
      </c>
      <c r="AM21" s="86">
        <f>AM18+AM20</f>
        <v>90.4054959129233</v>
      </c>
      <c r="AN21" s="87">
        <f>AN18+AN20</f>
        <v>195.96812847272918</v>
      </c>
      <c r="AO21" s="88">
        <f>SUM(AK21:AN21)</f>
        <v>370.81271668085424</v>
      </c>
      <c r="AP21" s="84">
        <f>AP18+AP20</f>
        <v>71.57771301430148</v>
      </c>
      <c r="AQ21" s="86">
        <f>AQ18+AQ20</f>
        <v>19.294107582676187</v>
      </c>
      <c r="AR21" s="86">
        <f>AR18+AR20</f>
        <v>89.494004729299036</v>
      </c>
      <c r="AS21" s="87">
        <f>AS18+AS20</f>
        <v>189.61551699721534</v>
      </c>
      <c r="AT21" s="88">
        <f>SUM(AP21:AS21)</f>
        <v>369.98134232349207</v>
      </c>
      <c r="AU21" s="11"/>
      <c r="AV21" s="89" t="s">
        <v>102</v>
      </c>
      <c r="AW21" s="90"/>
      <c r="AX21" s="79"/>
      <c r="AY21" s="30"/>
      <c r="AZ21" s="30"/>
      <c r="BA21" s="1"/>
      <c r="BB21" s="80">
        <f>+BB20+1</f>
        <v>11</v>
      </c>
      <c r="BC21" s="81" t="s">
        <v>101</v>
      </c>
      <c r="BD21" s="82" t="s">
        <v>33</v>
      </c>
      <c r="BE21" s="83">
        <v>3</v>
      </c>
      <c r="BF21" s="91" t="s">
        <v>103</v>
      </c>
      <c r="BG21" s="93" t="s">
        <v>104</v>
      </c>
      <c r="BH21" s="93" t="s">
        <v>105</v>
      </c>
      <c r="BI21" s="94" t="s">
        <v>106</v>
      </c>
      <c r="BJ21" s="95" t="s">
        <v>107</v>
      </c>
    </row>
    <row r="22" spans="2:62" ht="15" thickBot="1" x14ac:dyDescent="0.25">
      <c r="B22" s="96"/>
      <c r="C22" s="96"/>
      <c r="D22" s="24"/>
      <c r="E22" s="24"/>
      <c r="F22" s="2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1"/>
      <c r="AV22" s="105"/>
      <c r="AW22" s="105"/>
      <c r="AX22" s="105"/>
      <c r="AY22" s="30"/>
      <c r="AZ22" s="30"/>
      <c r="BA22" s="1"/>
      <c r="BB22" s="96"/>
      <c r="BC22" s="96"/>
      <c r="BD22" s="24"/>
      <c r="BE22" s="24"/>
      <c r="BF22" s="106"/>
      <c r="BG22" s="106"/>
      <c r="BH22" s="106"/>
      <c r="BI22" s="106"/>
      <c r="BJ22" s="106"/>
    </row>
    <row r="23" spans="2:62" ht="15" thickBot="1" x14ac:dyDescent="0.25">
      <c r="B23" s="27" t="s">
        <v>108</v>
      </c>
      <c r="C23" s="28" t="s">
        <v>109</v>
      </c>
      <c r="D23" s="24"/>
      <c r="E23" s="29"/>
      <c r="F23" s="29"/>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1"/>
      <c r="AV23" s="100"/>
      <c r="AW23" s="100"/>
      <c r="AX23" s="100"/>
      <c r="AY23" s="30"/>
      <c r="AZ23" s="30"/>
      <c r="BA23" s="1"/>
      <c r="BB23" s="27" t="s">
        <v>108</v>
      </c>
      <c r="BC23" s="28" t="s">
        <v>109</v>
      </c>
      <c r="BD23" s="29"/>
      <c r="BE23" s="29"/>
      <c r="BF23" s="108"/>
      <c r="BG23" s="108"/>
      <c r="BH23" s="108"/>
      <c r="BI23" s="108"/>
      <c r="BJ23" s="108"/>
    </row>
    <row r="24" spans="2:62" x14ac:dyDescent="0.2">
      <c r="B24" s="31">
        <f>+B21+1</f>
        <v>12</v>
      </c>
      <c r="C24" s="32" t="s">
        <v>110</v>
      </c>
      <c r="D24" s="33"/>
      <c r="E24" s="33" t="s">
        <v>33</v>
      </c>
      <c r="F24" s="34">
        <v>3</v>
      </c>
      <c r="G24" s="35">
        <v>0</v>
      </c>
      <c r="H24" s="36">
        <v>0</v>
      </c>
      <c r="I24" s="36">
        <v>0</v>
      </c>
      <c r="J24" s="37">
        <v>0</v>
      </c>
      <c r="K24" s="109">
        <f t="shared" ref="K24:K31" si="1">SUM(G24:J24)</f>
        <v>0</v>
      </c>
      <c r="L24" s="35">
        <v>0</v>
      </c>
      <c r="M24" s="36">
        <v>0</v>
      </c>
      <c r="N24" s="36">
        <v>0</v>
      </c>
      <c r="O24" s="37">
        <v>0</v>
      </c>
      <c r="P24" s="109">
        <f t="shared" ref="P24:P31" si="2">SUM(L24:O24)</f>
        <v>0</v>
      </c>
      <c r="Q24" s="35">
        <v>0</v>
      </c>
      <c r="R24" s="36">
        <v>0</v>
      </c>
      <c r="S24" s="36">
        <v>0</v>
      </c>
      <c r="T24" s="37">
        <v>0</v>
      </c>
      <c r="U24" s="109">
        <f t="shared" ref="U24:U31" si="3">SUM(Q24:T24)</f>
        <v>0</v>
      </c>
      <c r="V24" s="35">
        <v>0</v>
      </c>
      <c r="W24" s="36">
        <v>0</v>
      </c>
      <c r="X24" s="36">
        <v>0</v>
      </c>
      <c r="Y24" s="37">
        <v>0</v>
      </c>
      <c r="Z24" s="109">
        <f t="shared" ref="Z24:Z31" si="4">SUM(V24:Y24)</f>
        <v>0</v>
      </c>
      <c r="AA24" s="35">
        <v>0</v>
      </c>
      <c r="AB24" s="36">
        <v>0</v>
      </c>
      <c r="AC24" s="36">
        <v>0</v>
      </c>
      <c r="AD24" s="37">
        <v>0</v>
      </c>
      <c r="AE24" s="109">
        <f t="shared" ref="AE24:AE31" si="5">SUM(AA24:AD24)</f>
        <v>0</v>
      </c>
      <c r="AF24" s="35">
        <v>0</v>
      </c>
      <c r="AG24" s="36">
        <v>0</v>
      </c>
      <c r="AH24" s="36">
        <v>0</v>
      </c>
      <c r="AI24" s="37">
        <v>0</v>
      </c>
      <c r="AJ24" s="109">
        <f t="shared" ref="AJ24:AJ31" si="6">SUM(AF24:AI24)</f>
        <v>0</v>
      </c>
      <c r="AK24" s="35">
        <v>0</v>
      </c>
      <c r="AL24" s="36">
        <v>0</v>
      </c>
      <c r="AM24" s="36">
        <v>0</v>
      </c>
      <c r="AN24" s="37">
        <v>0</v>
      </c>
      <c r="AO24" s="109">
        <f t="shared" ref="AO24:AO31" si="7">SUM(AK24:AN24)</f>
        <v>0</v>
      </c>
      <c r="AP24" s="35">
        <v>0</v>
      </c>
      <c r="AQ24" s="36">
        <v>0</v>
      </c>
      <c r="AR24" s="36">
        <v>0</v>
      </c>
      <c r="AS24" s="37">
        <v>0</v>
      </c>
      <c r="AT24" s="109">
        <f t="shared" ref="AT24:AT31" si="8">SUM(AP24:AS24)</f>
        <v>0</v>
      </c>
      <c r="AU24" s="96"/>
      <c r="AV24" s="74"/>
      <c r="AW24" s="75"/>
      <c r="AX24" s="56"/>
      <c r="AY24" s="30">
        <f>IF(SUM(BO24:DA24)=0,0,$BO$4)</f>
        <v>0</v>
      </c>
      <c r="AZ24" s="30"/>
      <c r="BA24" s="1"/>
      <c r="BB24" s="31">
        <f>+BB21+1</f>
        <v>12</v>
      </c>
      <c r="BC24" s="32" t="s">
        <v>110</v>
      </c>
      <c r="BD24" s="33" t="s">
        <v>33</v>
      </c>
      <c r="BE24" s="34">
        <v>3</v>
      </c>
      <c r="BF24" s="42" t="s">
        <v>111</v>
      </c>
      <c r="BG24" s="43" t="s">
        <v>112</v>
      </c>
      <c r="BH24" s="43" t="s">
        <v>113</v>
      </c>
      <c r="BI24" s="44" t="s">
        <v>114</v>
      </c>
      <c r="BJ24" s="110" t="s">
        <v>115</v>
      </c>
    </row>
    <row r="25" spans="2:62" x14ac:dyDescent="0.2">
      <c r="B25" s="46">
        <f t="shared" ref="B25:B31" si="9">+B24+1</f>
        <v>13</v>
      </c>
      <c r="C25" s="47" t="s">
        <v>116</v>
      </c>
      <c r="D25" s="48"/>
      <c r="E25" s="48" t="s">
        <v>33</v>
      </c>
      <c r="F25" s="49">
        <v>3</v>
      </c>
      <c r="G25" s="50">
        <v>3.4098739911575766</v>
      </c>
      <c r="H25" s="51">
        <v>0.60903904048499558</v>
      </c>
      <c r="I25" s="51">
        <v>82.001257300461447</v>
      </c>
      <c r="J25" s="52">
        <v>41.024819971901081</v>
      </c>
      <c r="K25" s="111">
        <f t="shared" si="1"/>
        <v>127.0449903040051</v>
      </c>
      <c r="L25" s="50">
        <v>2.5519348161637394</v>
      </c>
      <c r="M25" s="51">
        <v>2.1112517587615649</v>
      </c>
      <c r="N25" s="51">
        <v>70.618924485051338</v>
      </c>
      <c r="O25" s="52">
        <v>51.953581024918762</v>
      </c>
      <c r="P25" s="111">
        <f t="shared" si="2"/>
        <v>127.2356920848954</v>
      </c>
      <c r="Q25" s="50">
        <v>0.79911558492556989</v>
      </c>
      <c r="R25" s="51">
        <v>1.164489449489218</v>
      </c>
      <c r="S25" s="51">
        <v>32.433816699810286</v>
      </c>
      <c r="T25" s="52">
        <v>48.309091006471462</v>
      </c>
      <c r="U25" s="111">
        <f t="shared" si="3"/>
        <v>82.706512740696539</v>
      </c>
      <c r="V25" s="50">
        <v>6.6787464404474433</v>
      </c>
      <c r="W25" s="51">
        <v>0</v>
      </c>
      <c r="X25" s="51">
        <v>22.676045915815266</v>
      </c>
      <c r="Y25" s="52">
        <v>19.180064999999999</v>
      </c>
      <c r="Z25" s="111">
        <f t="shared" si="4"/>
        <v>48.534857356262705</v>
      </c>
      <c r="AA25" s="50">
        <v>7.1680834404634428</v>
      </c>
      <c r="AB25" s="51">
        <v>0</v>
      </c>
      <c r="AC25" s="51">
        <v>38.855079642517154</v>
      </c>
      <c r="AD25" s="52">
        <v>26.147064999999998</v>
      </c>
      <c r="AE25" s="111">
        <f t="shared" si="5"/>
        <v>72.1702280829806</v>
      </c>
      <c r="AF25" s="50">
        <v>6.722798440457443</v>
      </c>
      <c r="AG25" s="51">
        <v>0</v>
      </c>
      <c r="AH25" s="51">
        <v>54.826510859107493</v>
      </c>
      <c r="AI25" s="52">
        <v>30.046064999999999</v>
      </c>
      <c r="AJ25" s="111">
        <f t="shared" si="6"/>
        <v>91.595374299564938</v>
      </c>
      <c r="AK25" s="50">
        <v>6.5495854404494427</v>
      </c>
      <c r="AL25" s="51">
        <v>0</v>
      </c>
      <c r="AM25" s="51">
        <v>39.022378791031556</v>
      </c>
      <c r="AN25" s="52">
        <v>23.440064999999997</v>
      </c>
      <c r="AO25" s="111">
        <f t="shared" si="7"/>
        <v>69.012029231480994</v>
      </c>
      <c r="AP25" s="50">
        <v>6.486053440447443</v>
      </c>
      <c r="AQ25" s="51">
        <v>0</v>
      </c>
      <c r="AR25" s="51">
        <v>24.040776068478422</v>
      </c>
      <c r="AS25" s="52">
        <v>18.316064999999998</v>
      </c>
      <c r="AT25" s="111">
        <f t="shared" si="8"/>
        <v>48.842894508925866</v>
      </c>
      <c r="AU25" s="96"/>
      <c r="AV25" s="76"/>
      <c r="AW25" s="55"/>
      <c r="AX25" s="56"/>
      <c r="AY25" s="30">
        <f>IF(SUM(BO25:DA25)=0,0,$BO$4)</f>
        <v>0</v>
      </c>
      <c r="AZ25" s="30"/>
      <c r="BA25" s="1"/>
      <c r="BB25" s="46">
        <f t="shared" ref="BB25:BB31" si="10">+BB24+1</f>
        <v>13</v>
      </c>
      <c r="BC25" s="47" t="s">
        <v>116</v>
      </c>
      <c r="BD25" s="48" t="s">
        <v>33</v>
      </c>
      <c r="BE25" s="49">
        <v>3</v>
      </c>
      <c r="BF25" s="57" t="s">
        <v>117</v>
      </c>
      <c r="BG25" s="58" t="s">
        <v>118</v>
      </c>
      <c r="BH25" s="58" t="s">
        <v>119</v>
      </c>
      <c r="BI25" s="59" t="s">
        <v>120</v>
      </c>
      <c r="BJ25" s="112" t="s">
        <v>121</v>
      </c>
    </row>
    <row r="26" spans="2:62" x14ac:dyDescent="0.2">
      <c r="B26" s="46">
        <f t="shared" si="9"/>
        <v>14</v>
      </c>
      <c r="C26" s="47" t="s">
        <v>122</v>
      </c>
      <c r="D26" s="48"/>
      <c r="E26" s="48" t="s">
        <v>33</v>
      </c>
      <c r="F26" s="49">
        <v>3</v>
      </c>
      <c r="G26" s="50">
        <v>0.11318367631688309</v>
      </c>
      <c r="H26" s="51">
        <v>23.920463520718268</v>
      </c>
      <c r="I26" s="51">
        <v>0</v>
      </c>
      <c r="J26" s="52">
        <v>72.663218406332987</v>
      </c>
      <c r="K26" s="111">
        <f t="shared" si="1"/>
        <v>96.696865603368138</v>
      </c>
      <c r="L26" s="50">
        <v>0.85772043400100006</v>
      </c>
      <c r="M26" s="51">
        <v>43.39305545199543</v>
      </c>
      <c r="N26" s="51">
        <v>0.39406667464618</v>
      </c>
      <c r="O26" s="52">
        <v>70.699924616905406</v>
      </c>
      <c r="P26" s="111">
        <f t="shared" si="2"/>
        <v>115.34476717754802</v>
      </c>
      <c r="Q26" s="50">
        <v>0.115808332</v>
      </c>
      <c r="R26" s="51">
        <v>21.20582993419173</v>
      </c>
      <c r="S26" s="51">
        <v>0</v>
      </c>
      <c r="T26" s="52">
        <v>61.170108179566164</v>
      </c>
      <c r="U26" s="111">
        <f t="shared" si="3"/>
        <v>82.491746445757897</v>
      </c>
      <c r="V26" s="50">
        <v>3.9756788785999739</v>
      </c>
      <c r="W26" s="51">
        <v>0</v>
      </c>
      <c r="X26" s="51">
        <v>0</v>
      </c>
      <c r="Y26" s="52">
        <v>97.729773211612965</v>
      </c>
      <c r="Z26" s="111">
        <f t="shared" si="4"/>
        <v>101.70545209021294</v>
      </c>
      <c r="AA26" s="50">
        <v>3.38138449294344</v>
      </c>
      <c r="AB26" s="51">
        <v>0</v>
      </c>
      <c r="AC26" s="51">
        <v>0</v>
      </c>
      <c r="AD26" s="52">
        <v>35.25663959130096</v>
      </c>
      <c r="AE26" s="111">
        <f t="shared" si="5"/>
        <v>38.6380240842444</v>
      </c>
      <c r="AF26" s="50">
        <v>8.753072924967146</v>
      </c>
      <c r="AG26" s="51">
        <v>0</v>
      </c>
      <c r="AH26" s="51">
        <v>0</v>
      </c>
      <c r="AI26" s="52">
        <v>25.450767141384002</v>
      </c>
      <c r="AJ26" s="111">
        <f t="shared" si="6"/>
        <v>34.203840066351148</v>
      </c>
      <c r="AK26" s="50">
        <v>14.845327752179962</v>
      </c>
      <c r="AL26" s="51">
        <v>0</v>
      </c>
      <c r="AM26" s="51">
        <v>0</v>
      </c>
      <c r="AN26" s="52">
        <v>25.790552470585801</v>
      </c>
      <c r="AO26" s="111">
        <f t="shared" si="7"/>
        <v>40.635880222765763</v>
      </c>
      <c r="AP26" s="50">
        <v>18.260126289652501</v>
      </c>
      <c r="AQ26" s="51">
        <v>0</v>
      </c>
      <c r="AR26" s="51">
        <v>0</v>
      </c>
      <c r="AS26" s="52">
        <v>32.936668416758813</v>
      </c>
      <c r="AT26" s="111">
        <f t="shared" si="8"/>
        <v>51.19679470641131</v>
      </c>
      <c r="AU26" s="96"/>
      <c r="AV26" s="76"/>
      <c r="AW26" s="55" t="s">
        <v>123</v>
      </c>
      <c r="AX26" s="56"/>
      <c r="AY26" s="30">
        <f>IF(SUM(BO26:DA26)=0,0,$BO$4)</f>
        <v>0</v>
      </c>
      <c r="AZ26" s="30">
        <f>IF(SUM(DH26:ET26)=0,0,$DH$7)</f>
        <v>0</v>
      </c>
      <c r="BA26" s="1"/>
      <c r="BB26" s="46">
        <f t="shared" si="10"/>
        <v>14</v>
      </c>
      <c r="BC26" s="47" t="s">
        <v>122</v>
      </c>
      <c r="BD26" s="48" t="s">
        <v>33</v>
      </c>
      <c r="BE26" s="49">
        <v>3</v>
      </c>
      <c r="BF26" s="57" t="s">
        <v>124</v>
      </c>
      <c r="BG26" s="58" t="s">
        <v>125</v>
      </c>
      <c r="BH26" s="58" t="s">
        <v>126</v>
      </c>
      <c r="BI26" s="59" t="s">
        <v>127</v>
      </c>
      <c r="BJ26" s="112" t="s">
        <v>128</v>
      </c>
    </row>
    <row r="27" spans="2:62" x14ac:dyDescent="0.2">
      <c r="B27" s="46">
        <f t="shared" si="9"/>
        <v>15</v>
      </c>
      <c r="C27" s="47" t="s">
        <v>129</v>
      </c>
      <c r="D27" s="48"/>
      <c r="E27" s="48" t="s">
        <v>33</v>
      </c>
      <c r="F27" s="49">
        <v>3</v>
      </c>
      <c r="G27" s="50">
        <v>3.8574313045714179</v>
      </c>
      <c r="H27" s="51">
        <v>4.8501575845999997E-2</v>
      </c>
      <c r="I27" s="51">
        <v>17.623910447970509</v>
      </c>
      <c r="J27" s="52">
        <v>23.58917969575219</v>
      </c>
      <c r="K27" s="111">
        <f t="shared" si="1"/>
        <v>45.11902302414012</v>
      </c>
      <c r="L27" s="50">
        <v>9.2261812550241995</v>
      </c>
      <c r="M27" s="51">
        <v>0</v>
      </c>
      <c r="N27" s="51">
        <v>31.6468268796906</v>
      </c>
      <c r="O27" s="52">
        <v>7.071096882398086</v>
      </c>
      <c r="P27" s="111">
        <f t="shared" si="2"/>
        <v>47.944105017112889</v>
      </c>
      <c r="Q27" s="50">
        <v>4.7346353732319999</v>
      </c>
      <c r="R27" s="51">
        <v>0</v>
      </c>
      <c r="S27" s="51">
        <v>22.593910966202902</v>
      </c>
      <c r="T27" s="52">
        <v>3.4627042031349218</v>
      </c>
      <c r="U27" s="111">
        <f t="shared" si="3"/>
        <v>30.791250542569824</v>
      </c>
      <c r="V27" s="50">
        <v>2.8333039996008003</v>
      </c>
      <c r="W27" s="51">
        <v>0</v>
      </c>
      <c r="X27" s="51">
        <v>1.3768783881596001</v>
      </c>
      <c r="Y27" s="52">
        <v>31.116935000000002</v>
      </c>
      <c r="Z27" s="111">
        <f t="shared" si="4"/>
        <v>35.327117387760403</v>
      </c>
      <c r="AA27" s="50">
        <v>1.8968359996008</v>
      </c>
      <c r="AB27" s="51">
        <v>0</v>
      </c>
      <c r="AC27" s="51">
        <v>1.8961523428546001</v>
      </c>
      <c r="AD27" s="52">
        <v>30.273935000000002</v>
      </c>
      <c r="AE27" s="111">
        <f t="shared" si="5"/>
        <v>34.066923342455404</v>
      </c>
      <c r="AF27" s="50">
        <v>5.5002497859478003</v>
      </c>
      <c r="AG27" s="51">
        <v>0</v>
      </c>
      <c r="AH27" s="51">
        <v>4.0610917555755996</v>
      </c>
      <c r="AI27" s="52">
        <v>9.9679349999999989</v>
      </c>
      <c r="AJ27" s="111">
        <f t="shared" si="6"/>
        <v>19.529276541523402</v>
      </c>
      <c r="AK27" s="50">
        <v>6.5871478077498011</v>
      </c>
      <c r="AL27" s="51">
        <v>0</v>
      </c>
      <c r="AM27" s="51">
        <v>1.3659547607306002</v>
      </c>
      <c r="AN27" s="52">
        <v>9.8859349999999999</v>
      </c>
      <c r="AO27" s="111">
        <f t="shared" si="7"/>
        <v>17.8390375684804</v>
      </c>
      <c r="AP27" s="50">
        <v>2.8264820667698003</v>
      </c>
      <c r="AQ27" s="51">
        <v>0</v>
      </c>
      <c r="AR27" s="51">
        <v>1.2999227526786001</v>
      </c>
      <c r="AS27" s="52">
        <v>9.8859349999999999</v>
      </c>
      <c r="AT27" s="111">
        <f t="shared" si="8"/>
        <v>14.0123398194484</v>
      </c>
      <c r="AU27" s="96"/>
      <c r="AV27" s="77"/>
      <c r="AW27" s="55" t="s">
        <v>123</v>
      </c>
      <c r="AX27" s="79"/>
      <c r="AY27" s="30">
        <f>IF(SUM(BO27:DA27)=0,0,$BO$4)</f>
        <v>0</v>
      </c>
      <c r="AZ27" s="30">
        <f>IF(SUM(DH27:ET27)=0,0,$DH$7)</f>
        <v>0</v>
      </c>
      <c r="BA27" s="1"/>
      <c r="BB27" s="46">
        <f t="shared" si="10"/>
        <v>15</v>
      </c>
      <c r="BC27" s="47" t="s">
        <v>129</v>
      </c>
      <c r="BD27" s="48" t="s">
        <v>33</v>
      </c>
      <c r="BE27" s="49">
        <v>3</v>
      </c>
      <c r="BF27" s="57" t="s">
        <v>130</v>
      </c>
      <c r="BG27" s="58" t="s">
        <v>131</v>
      </c>
      <c r="BH27" s="58" t="s">
        <v>132</v>
      </c>
      <c r="BI27" s="59" t="s">
        <v>133</v>
      </c>
      <c r="BJ27" s="112" t="s">
        <v>134</v>
      </c>
    </row>
    <row r="28" spans="2:62" x14ac:dyDescent="0.2">
      <c r="B28" s="46">
        <f t="shared" si="9"/>
        <v>16</v>
      </c>
      <c r="C28" s="47" t="s">
        <v>135</v>
      </c>
      <c r="D28" s="48"/>
      <c r="E28" s="48" t="s">
        <v>33</v>
      </c>
      <c r="F28" s="49">
        <v>3</v>
      </c>
      <c r="G28" s="50">
        <v>0</v>
      </c>
      <c r="H28" s="51">
        <v>0</v>
      </c>
      <c r="I28" s="51">
        <v>0</v>
      </c>
      <c r="J28" s="52">
        <v>1.447776980000004</v>
      </c>
      <c r="K28" s="111">
        <f t="shared" si="1"/>
        <v>1.447776980000004</v>
      </c>
      <c r="L28" s="50">
        <v>0</v>
      </c>
      <c r="M28" s="51">
        <v>0</v>
      </c>
      <c r="N28" s="51">
        <v>0</v>
      </c>
      <c r="O28" s="52">
        <v>5.7107380000000001</v>
      </c>
      <c r="P28" s="111">
        <f t="shared" si="2"/>
        <v>5.7107380000000001</v>
      </c>
      <c r="Q28" s="50">
        <v>0</v>
      </c>
      <c r="R28" s="51">
        <v>0</v>
      </c>
      <c r="S28" s="51">
        <v>0</v>
      </c>
      <c r="T28" s="52">
        <v>5.696688</v>
      </c>
      <c r="U28" s="111">
        <f t="shared" si="3"/>
        <v>5.696688</v>
      </c>
      <c r="V28" s="50">
        <v>0</v>
      </c>
      <c r="W28" s="51">
        <v>0</v>
      </c>
      <c r="X28" s="51">
        <v>0</v>
      </c>
      <c r="Y28" s="52">
        <v>7.9802980000000003</v>
      </c>
      <c r="Z28" s="111">
        <f t="shared" si="4"/>
        <v>7.9802980000000003</v>
      </c>
      <c r="AA28" s="50">
        <v>0</v>
      </c>
      <c r="AB28" s="51">
        <v>0</v>
      </c>
      <c r="AC28" s="51">
        <v>0</v>
      </c>
      <c r="AD28" s="52">
        <v>8.0585360000000001</v>
      </c>
      <c r="AE28" s="111">
        <f t="shared" si="5"/>
        <v>8.0585360000000001</v>
      </c>
      <c r="AF28" s="50">
        <v>0</v>
      </c>
      <c r="AG28" s="51">
        <v>0</v>
      </c>
      <c r="AH28" s="51">
        <v>0</v>
      </c>
      <c r="AI28" s="52">
        <v>8.1375410000000006</v>
      </c>
      <c r="AJ28" s="111">
        <f t="shared" si="6"/>
        <v>8.1375410000000006</v>
      </c>
      <c r="AK28" s="50">
        <v>0</v>
      </c>
      <c r="AL28" s="51">
        <v>0</v>
      </c>
      <c r="AM28" s="51">
        <v>0</v>
      </c>
      <c r="AN28" s="52">
        <v>8.2173210000000001</v>
      </c>
      <c r="AO28" s="111">
        <f t="shared" si="7"/>
        <v>8.2173210000000001</v>
      </c>
      <c r="AP28" s="50">
        <v>0</v>
      </c>
      <c r="AQ28" s="51">
        <v>0</v>
      </c>
      <c r="AR28" s="51">
        <v>0</v>
      </c>
      <c r="AS28" s="52">
        <v>8.2978830000000006</v>
      </c>
      <c r="AT28" s="111">
        <f t="shared" si="8"/>
        <v>8.2978830000000006</v>
      </c>
      <c r="AU28" s="96"/>
      <c r="AV28" s="77"/>
      <c r="AW28" s="55" t="s">
        <v>123</v>
      </c>
      <c r="AX28" s="79"/>
      <c r="AY28" s="30">
        <f>IF(SUM(BO28:DA28)=0,0,$BO$4)</f>
        <v>0</v>
      </c>
      <c r="AZ28" s="30">
        <f>IF(SUM(DH28:ET28)=0,0,$DH$7)</f>
        <v>0</v>
      </c>
      <c r="BA28" s="1"/>
      <c r="BB28" s="46">
        <f t="shared" si="10"/>
        <v>16</v>
      </c>
      <c r="BC28" s="47" t="s">
        <v>135</v>
      </c>
      <c r="BD28" s="48" t="s">
        <v>33</v>
      </c>
      <c r="BE28" s="49">
        <v>3</v>
      </c>
      <c r="BF28" s="57" t="s">
        <v>136</v>
      </c>
      <c r="BG28" s="58" t="s">
        <v>137</v>
      </c>
      <c r="BH28" s="58" t="s">
        <v>138</v>
      </c>
      <c r="BI28" s="59" t="s">
        <v>139</v>
      </c>
      <c r="BJ28" s="112" t="s">
        <v>140</v>
      </c>
    </row>
    <row r="29" spans="2:62" x14ac:dyDescent="0.2">
      <c r="B29" s="46">
        <f t="shared" si="9"/>
        <v>17</v>
      </c>
      <c r="C29" s="47" t="s">
        <v>141</v>
      </c>
      <c r="D29" s="48"/>
      <c r="E29" s="48" t="s">
        <v>33</v>
      </c>
      <c r="F29" s="49">
        <v>3</v>
      </c>
      <c r="G29" s="113">
        <f>SUM(G24:G28)</f>
        <v>7.3804889720458782</v>
      </c>
      <c r="H29" s="114">
        <f>SUM(H24:H28)</f>
        <v>24.578004137049263</v>
      </c>
      <c r="I29" s="114">
        <f>SUM(I24:I28)</f>
        <v>99.625167748431949</v>
      </c>
      <c r="J29" s="115">
        <f>SUM(J24:J28)</f>
        <v>138.72499505398628</v>
      </c>
      <c r="K29" s="111">
        <f t="shared" si="1"/>
        <v>270.30865591151337</v>
      </c>
      <c r="L29" s="113">
        <f>SUM(L24:L28)</f>
        <v>12.635836505188939</v>
      </c>
      <c r="M29" s="114">
        <f>SUM(M24:M28)</f>
        <v>45.504307210756991</v>
      </c>
      <c r="N29" s="114">
        <f>SUM(N24:N28)</f>
        <v>102.65981803938811</v>
      </c>
      <c r="O29" s="115">
        <f>SUM(O24:O28)</f>
        <v>135.43534052422225</v>
      </c>
      <c r="P29" s="111">
        <f t="shared" si="2"/>
        <v>296.23530227955632</v>
      </c>
      <c r="Q29" s="113">
        <f>SUM(Q24:Q28)</f>
        <v>5.64955929015757</v>
      </c>
      <c r="R29" s="114">
        <f>SUM(R24:R28)</f>
        <v>22.370319383680947</v>
      </c>
      <c r="S29" s="114">
        <f>SUM(S24:S28)</f>
        <v>55.027727666013192</v>
      </c>
      <c r="T29" s="115">
        <f>SUM(T24:T28)</f>
        <v>118.63859138917253</v>
      </c>
      <c r="U29" s="111">
        <f t="shared" si="3"/>
        <v>201.68619772902423</v>
      </c>
      <c r="V29" s="113">
        <f>SUM(V24:V28)</f>
        <v>13.487729318648217</v>
      </c>
      <c r="W29" s="114">
        <f>SUM(W24:W28)</f>
        <v>0</v>
      </c>
      <c r="X29" s="114">
        <f>SUM(X24:X28)</f>
        <v>24.052924303974866</v>
      </c>
      <c r="Y29" s="115">
        <f>SUM(Y24:Y28)</f>
        <v>156.00707121161298</v>
      </c>
      <c r="Z29" s="111">
        <f t="shared" si="4"/>
        <v>193.54772483423608</v>
      </c>
      <c r="AA29" s="113">
        <f>SUM(AA24:AA28)</f>
        <v>12.446303933007682</v>
      </c>
      <c r="AB29" s="114">
        <f>SUM(AB24:AB28)</f>
        <v>0</v>
      </c>
      <c r="AC29" s="114">
        <f>SUM(AC24:AC28)</f>
        <v>40.751231985371753</v>
      </c>
      <c r="AD29" s="115">
        <f>SUM(AD24:AD28)</f>
        <v>99.736175591300963</v>
      </c>
      <c r="AE29" s="111">
        <f t="shared" si="5"/>
        <v>152.93371150968039</v>
      </c>
      <c r="AF29" s="113">
        <f>SUM(AF24:AF28)</f>
        <v>20.976121151372389</v>
      </c>
      <c r="AG29" s="114">
        <f>SUM(AG24:AG28)</f>
        <v>0</v>
      </c>
      <c r="AH29" s="114">
        <f>SUM(AH24:AH28)</f>
        <v>58.88760261468309</v>
      </c>
      <c r="AI29" s="115">
        <f>SUM(AI24:AI28)</f>
        <v>73.602308141384</v>
      </c>
      <c r="AJ29" s="111">
        <f t="shared" si="6"/>
        <v>153.46603190743946</v>
      </c>
      <c r="AK29" s="113">
        <f>SUM(AK24:AK28)</f>
        <v>27.982061000379204</v>
      </c>
      <c r="AL29" s="114">
        <f>SUM(AL24:AL28)</f>
        <v>0</v>
      </c>
      <c r="AM29" s="114">
        <f>SUM(AM24:AM28)</f>
        <v>40.388333551762159</v>
      </c>
      <c r="AN29" s="115">
        <f>SUM(AN24:AN28)</f>
        <v>67.3338734705858</v>
      </c>
      <c r="AO29" s="111">
        <f t="shared" si="7"/>
        <v>135.70426802272715</v>
      </c>
      <c r="AP29" s="113">
        <f>SUM(AP24:AP28)</f>
        <v>27.572661796869742</v>
      </c>
      <c r="AQ29" s="114">
        <f>SUM(AQ24:AQ28)</f>
        <v>0</v>
      </c>
      <c r="AR29" s="114">
        <f>SUM(AR24:AR28)</f>
        <v>25.340698821157023</v>
      </c>
      <c r="AS29" s="115">
        <f>SUM(AS24:AS28)</f>
        <v>69.436551416758817</v>
      </c>
      <c r="AT29" s="111">
        <f t="shared" si="8"/>
        <v>122.34991203478558</v>
      </c>
      <c r="AU29" s="96"/>
      <c r="AV29" s="116" t="s">
        <v>142</v>
      </c>
      <c r="AW29" s="117"/>
      <c r="AX29" s="118"/>
      <c r="AY29" s="30"/>
      <c r="AZ29" s="30"/>
      <c r="BA29" s="1"/>
      <c r="BB29" s="46">
        <f t="shared" si="10"/>
        <v>17</v>
      </c>
      <c r="BC29" s="47" t="s">
        <v>141</v>
      </c>
      <c r="BD29" s="48" t="s">
        <v>33</v>
      </c>
      <c r="BE29" s="49">
        <v>3</v>
      </c>
      <c r="BF29" s="119" t="s">
        <v>143</v>
      </c>
      <c r="BG29" s="120" t="s">
        <v>144</v>
      </c>
      <c r="BH29" s="120" t="s">
        <v>145</v>
      </c>
      <c r="BI29" s="121" t="s">
        <v>146</v>
      </c>
      <c r="BJ29" s="112" t="s">
        <v>147</v>
      </c>
    </row>
    <row r="30" spans="2:62" x14ac:dyDescent="0.2">
      <c r="B30" s="46">
        <f t="shared" si="9"/>
        <v>18</v>
      </c>
      <c r="C30" s="47" t="s">
        <v>94</v>
      </c>
      <c r="D30" s="48"/>
      <c r="E30" s="48" t="s">
        <v>33</v>
      </c>
      <c r="F30" s="49">
        <v>3</v>
      </c>
      <c r="G30" s="50">
        <v>0</v>
      </c>
      <c r="H30" s="51">
        <v>0</v>
      </c>
      <c r="I30" s="51">
        <v>0</v>
      </c>
      <c r="J30" s="52">
        <v>0</v>
      </c>
      <c r="K30" s="111">
        <f t="shared" si="1"/>
        <v>0</v>
      </c>
      <c r="L30" s="50">
        <v>0</v>
      </c>
      <c r="M30" s="51">
        <v>0</v>
      </c>
      <c r="N30" s="51">
        <v>0</v>
      </c>
      <c r="O30" s="52">
        <v>0</v>
      </c>
      <c r="P30" s="111">
        <f t="shared" si="2"/>
        <v>0</v>
      </c>
      <c r="Q30" s="50">
        <v>0</v>
      </c>
      <c r="R30" s="51">
        <v>0</v>
      </c>
      <c r="S30" s="51">
        <v>0</v>
      </c>
      <c r="T30" s="52">
        <v>0</v>
      </c>
      <c r="U30" s="111">
        <f t="shared" si="3"/>
        <v>0</v>
      </c>
      <c r="V30" s="50">
        <v>0</v>
      </c>
      <c r="W30" s="51">
        <v>0</v>
      </c>
      <c r="X30" s="51">
        <v>0</v>
      </c>
      <c r="Y30" s="52">
        <v>0</v>
      </c>
      <c r="Z30" s="111">
        <f t="shared" si="4"/>
        <v>0</v>
      </c>
      <c r="AA30" s="50">
        <v>0</v>
      </c>
      <c r="AB30" s="51">
        <v>0</v>
      </c>
      <c r="AC30" s="51">
        <v>0</v>
      </c>
      <c r="AD30" s="52">
        <v>0</v>
      </c>
      <c r="AE30" s="111">
        <f t="shared" si="5"/>
        <v>0</v>
      </c>
      <c r="AF30" s="50">
        <v>0</v>
      </c>
      <c r="AG30" s="51">
        <v>0</v>
      </c>
      <c r="AH30" s="51">
        <v>0</v>
      </c>
      <c r="AI30" s="52">
        <v>0</v>
      </c>
      <c r="AJ30" s="111">
        <f t="shared" si="6"/>
        <v>0</v>
      </c>
      <c r="AK30" s="50">
        <v>0</v>
      </c>
      <c r="AL30" s="51">
        <v>0</v>
      </c>
      <c r="AM30" s="51">
        <v>0</v>
      </c>
      <c r="AN30" s="52">
        <v>0</v>
      </c>
      <c r="AO30" s="111">
        <f t="shared" si="7"/>
        <v>0</v>
      </c>
      <c r="AP30" s="50">
        <v>0</v>
      </c>
      <c r="AQ30" s="51">
        <v>0</v>
      </c>
      <c r="AR30" s="51">
        <v>0</v>
      </c>
      <c r="AS30" s="52">
        <v>0</v>
      </c>
      <c r="AT30" s="111">
        <f t="shared" si="8"/>
        <v>0</v>
      </c>
      <c r="AU30" s="96"/>
      <c r="AV30" s="76"/>
      <c r="AW30" s="55"/>
      <c r="AX30" s="56"/>
      <c r="AY30" s="30">
        <f>IF(SUM(BO30:DA30)=0,0,$BO$4)</f>
        <v>0</v>
      </c>
      <c r="AZ30" s="30"/>
      <c r="BA30" s="1"/>
      <c r="BB30" s="46">
        <f t="shared" si="10"/>
        <v>18</v>
      </c>
      <c r="BC30" s="47" t="s">
        <v>94</v>
      </c>
      <c r="BD30" s="48" t="s">
        <v>33</v>
      </c>
      <c r="BE30" s="49">
        <v>3</v>
      </c>
      <c r="BF30" s="57" t="s">
        <v>148</v>
      </c>
      <c r="BG30" s="58" t="s">
        <v>149</v>
      </c>
      <c r="BH30" s="58" t="s">
        <v>150</v>
      </c>
      <c r="BI30" s="59" t="s">
        <v>151</v>
      </c>
      <c r="BJ30" s="112" t="s">
        <v>152</v>
      </c>
    </row>
    <row r="31" spans="2:62" x14ac:dyDescent="0.2">
      <c r="B31" s="46">
        <f t="shared" si="9"/>
        <v>19</v>
      </c>
      <c r="C31" s="47" t="s">
        <v>153</v>
      </c>
      <c r="D31" s="48"/>
      <c r="E31" s="48" t="s">
        <v>33</v>
      </c>
      <c r="F31" s="49">
        <v>3</v>
      </c>
      <c r="G31" s="113">
        <f>SUM(G29:G30)</f>
        <v>7.3804889720458782</v>
      </c>
      <c r="H31" s="114">
        <f>SUM(H29:H30)</f>
        <v>24.578004137049263</v>
      </c>
      <c r="I31" s="114">
        <f>SUM(I29:I30)</f>
        <v>99.625167748431949</v>
      </c>
      <c r="J31" s="115">
        <f>SUM(J29:J30)</f>
        <v>138.72499505398628</v>
      </c>
      <c r="K31" s="111">
        <f t="shared" si="1"/>
        <v>270.30865591151337</v>
      </c>
      <c r="L31" s="113">
        <f>SUM(L29:L30)</f>
        <v>12.635836505188939</v>
      </c>
      <c r="M31" s="114">
        <f>SUM(M29:M30)</f>
        <v>45.504307210756991</v>
      </c>
      <c r="N31" s="114">
        <f>SUM(N29:N30)</f>
        <v>102.65981803938811</v>
      </c>
      <c r="O31" s="115">
        <f>SUM(O29:O30)</f>
        <v>135.43534052422225</v>
      </c>
      <c r="P31" s="111">
        <f t="shared" si="2"/>
        <v>296.23530227955632</v>
      </c>
      <c r="Q31" s="113">
        <f>SUM(Q29:Q30)</f>
        <v>5.64955929015757</v>
      </c>
      <c r="R31" s="114">
        <f>SUM(R29:R30)</f>
        <v>22.370319383680947</v>
      </c>
      <c r="S31" s="114">
        <f>SUM(S29:S30)</f>
        <v>55.027727666013192</v>
      </c>
      <c r="T31" s="115">
        <f>SUM(T29:T30)</f>
        <v>118.63859138917253</v>
      </c>
      <c r="U31" s="111">
        <f t="shared" si="3"/>
        <v>201.68619772902423</v>
      </c>
      <c r="V31" s="113">
        <f>SUM(V29:V30)</f>
        <v>13.487729318648217</v>
      </c>
      <c r="W31" s="114">
        <f>SUM(W29:W30)</f>
        <v>0</v>
      </c>
      <c r="X31" s="114">
        <f>SUM(X29:X30)</f>
        <v>24.052924303974866</v>
      </c>
      <c r="Y31" s="115">
        <f>SUM(Y29:Y30)</f>
        <v>156.00707121161298</v>
      </c>
      <c r="Z31" s="111">
        <f t="shared" si="4"/>
        <v>193.54772483423608</v>
      </c>
      <c r="AA31" s="113">
        <f>SUM(AA29:AA30)</f>
        <v>12.446303933007682</v>
      </c>
      <c r="AB31" s="114">
        <f>SUM(AB29:AB30)</f>
        <v>0</v>
      </c>
      <c r="AC31" s="114">
        <f>SUM(AC29:AC30)</f>
        <v>40.751231985371753</v>
      </c>
      <c r="AD31" s="115">
        <f>SUM(AD29:AD30)</f>
        <v>99.736175591300963</v>
      </c>
      <c r="AE31" s="111">
        <f t="shared" si="5"/>
        <v>152.93371150968039</v>
      </c>
      <c r="AF31" s="113">
        <f>SUM(AF29:AF30)</f>
        <v>20.976121151372389</v>
      </c>
      <c r="AG31" s="114">
        <f>SUM(AG29:AG30)</f>
        <v>0</v>
      </c>
      <c r="AH31" s="114">
        <f>SUM(AH29:AH30)</f>
        <v>58.88760261468309</v>
      </c>
      <c r="AI31" s="115">
        <f>SUM(AI29:AI30)</f>
        <v>73.602308141384</v>
      </c>
      <c r="AJ31" s="111">
        <f t="shared" si="6"/>
        <v>153.46603190743946</v>
      </c>
      <c r="AK31" s="113">
        <f>SUM(AK29:AK30)</f>
        <v>27.982061000379204</v>
      </c>
      <c r="AL31" s="114">
        <f>SUM(AL29:AL30)</f>
        <v>0</v>
      </c>
      <c r="AM31" s="114">
        <f>SUM(AM29:AM30)</f>
        <v>40.388333551762159</v>
      </c>
      <c r="AN31" s="115">
        <f>SUM(AN29:AN30)</f>
        <v>67.3338734705858</v>
      </c>
      <c r="AO31" s="111">
        <f t="shared" si="7"/>
        <v>135.70426802272715</v>
      </c>
      <c r="AP31" s="113">
        <f>SUM(AP29:AP30)</f>
        <v>27.572661796869742</v>
      </c>
      <c r="AQ31" s="114">
        <f>SUM(AQ29:AQ30)</f>
        <v>0</v>
      </c>
      <c r="AR31" s="114">
        <f>SUM(AR29:AR30)</f>
        <v>25.340698821157023</v>
      </c>
      <c r="AS31" s="115">
        <f>SUM(AS29:AS30)</f>
        <v>69.436551416758817</v>
      </c>
      <c r="AT31" s="111">
        <f t="shared" si="8"/>
        <v>122.34991203478558</v>
      </c>
      <c r="AU31" s="96"/>
      <c r="AV31" s="116" t="s">
        <v>154</v>
      </c>
      <c r="AW31" s="117"/>
      <c r="AX31" s="118"/>
      <c r="AY31" s="30"/>
      <c r="AZ31" s="30"/>
      <c r="BA31" s="1"/>
      <c r="BB31" s="46">
        <f t="shared" si="10"/>
        <v>19</v>
      </c>
      <c r="BC31" s="47" t="s">
        <v>153</v>
      </c>
      <c r="BD31" s="48" t="s">
        <v>33</v>
      </c>
      <c r="BE31" s="49">
        <v>3</v>
      </c>
      <c r="BF31" s="119" t="s">
        <v>155</v>
      </c>
      <c r="BG31" s="120" t="s">
        <v>156</v>
      </c>
      <c r="BH31" s="120" t="s">
        <v>157</v>
      </c>
      <c r="BI31" s="121" t="s">
        <v>158</v>
      </c>
      <c r="BJ31" s="112" t="s">
        <v>159</v>
      </c>
    </row>
    <row r="32" spans="2:62" ht="15" thickBot="1" x14ac:dyDescent="0.25">
      <c r="B32" s="96"/>
      <c r="C32" s="96"/>
      <c r="D32" s="24"/>
      <c r="E32" s="24"/>
      <c r="F32" s="2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1"/>
      <c r="AV32" s="105"/>
      <c r="AW32" s="105"/>
      <c r="AX32" s="105"/>
      <c r="AY32" s="30"/>
      <c r="AZ32" s="30"/>
      <c r="BA32" s="1"/>
      <c r="BB32" s="96"/>
      <c r="BC32" s="96"/>
      <c r="BD32" s="24"/>
      <c r="BE32" s="24"/>
      <c r="BF32" s="106"/>
      <c r="BG32" s="106"/>
      <c r="BH32" s="106"/>
      <c r="BI32" s="106"/>
      <c r="BJ32" s="106"/>
    </row>
    <row r="33" spans="2:62" ht="15" thickBot="1" x14ac:dyDescent="0.25">
      <c r="B33" s="27" t="s">
        <v>160</v>
      </c>
      <c r="C33" s="28" t="s">
        <v>161</v>
      </c>
      <c r="D33" s="24"/>
      <c r="E33" s="29"/>
      <c r="F33" s="29"/>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1"/>
      <c r="AV33" s="100"/>
      <c r="AW33" s="100"/>
      <c r="AX33" s="100"/>
      <c r="AY33" s="30"/>
      <c r="AZ33" s="30"/>
      <c r="BA33" s="1"/>
      <c r="BB33" s="27" t="s">
        <v>160</v>
      </c>
      <c r="BC33" s="28" t="s">
        <v>161</v>
      </c>
      <c r="BD33" s="29"/>
      <c r="BE33" s="29"/>
      <c r="BF33" s="108"/>
      <c r="BG33" s="108"/>
      <c r="BH33" s="108"/>
      <c r="BI33" s="108"/>
      <c r="BJ33" s="108"/>
    </row>
    <row r="34" spans="2:62" x14ac:dyDescent="0.2">
      <c r="B34" s="31">
        <f>+B31+1</f>
        <v>20</v>
      </c>
      <c r="C34" s="32" t="s">
        <v>162</v>
      </c>
      <c r="D34" s="33"/>
      <c r="E34" s="33" t="s">
        <v>33</v>
      </c>
      <c r="F34" s="34">
        <v>3</v>
      </c>
      <c r="G34" s="35">
        <v>0</v>
      </c>
      <c r="H34" s="36">
        <v>0</v>
      </c>
      <c r="I34" s="36">
        <v>0</v>
      </c>
      <c r="J34" s="37">
        <v>7.9190186834</v>
      </c>
      <c r="K34" s="109">
        <f>SUM(G34:J34)</f>
        <v>7.9190186834</v>
      </c>
      <c r="L34" s="35">
        <v>0</v>
      </c>
      <c r="M34" s="36">
        <v>0</v>
      </c>
      <c r="N34" s="36">
        <v>0</v>
      </c>
      <c r="O34" s="37">
        <v>3.0734974292811161</v>
      </c>
      <c r="P34" s="109">
        <f>SUM(L34:O34)</f>
        <v>3.0734974292811161</v>
      </c>
      <c r="Q34" s="35">
        <v>0</v>
      </c>
      <c r="R34" s="36">
        <v>0</v>
      </c>
      <c r="S34" s="36">
        <v>0</v>
      </c>
      <c r="T34" s="37">
        <v>5.9311436234899357</v>
      </c>
      <c r="U34" s="109">
        <f>SUM(Q34:T34)</f>
        <v>5.9311436234899357</v>
      </c>
      <c r="V34" s="35">
        <v>0</v>
      </c>
      <c r="W34" s="36">
        <v>0</v>
      </c>
      <c r="X34" s="36">
        <v>0</v>
      </c>
      <c r="Y34" s="37">
        <v>6.2901733547251979</v>
      </c>
      <c r="Z34" s="109">
        <f>SUM(V34:Y34)</f>
        <v>6.2901733547251979</v>
      </c>
      <c r="AA34" s="35">
        <v>0</v>
      </c>
      <c r="AB34" s="36">
        <v>0</v>
      </c>
      <c r="AC34" s="36">
        <v>0</v>
      </c>
      <c r="AD34" s="37">
        <v>6.3518417209479852</v>
      </c>
      <c r="AE34" s="109">
        <f>SUM(AA34:AD34)</f>
        <v>6.3518417209479852</v>
      </c>
      <c r="AF34" s="35">
        <v>0</v>
      </c>
      <c r="AG34" s="36">
        <v>0</v>
      </c>
      <c r="AH34" s="36">
        <v>0</v>
      </c>
      <c r="AI34" s="37">
        <v>6.4141146789964996</v>
      </c>
      <c r="AJ34" s="109">
        <f>SUM(AF34:AI34)</f>
        <v>6.4141146789964996</v>
      </c>
      <c r="AK34" s="35">
        <v>0</v>
      </c>
      <c r="AL34" s="36">
        <v>0</v>
      </c>
      <c r="AM34" s="36">
        <v>0</v>
      </c>
      <c r="AN34" s="37">
        <v>21.776998156241572</v>
      </c>
      <c r="AO34" s="109">
        <f>SUM(AK34:AN34)</f>
        <v>21.776998156241572</v>
      </c>
      <c r="AP34" s="35">
        <v>0</v>
      </c>
      <c r="AQ34" s="36">
        <v>0</v>
      </c>
      <c r="AR34" s="36">
        <v>0</v>
      </c>
      <c r="AS34" s="37">
        <v>21.840498138165486</v>
      </c>
      <c r="AT34" s="109">
        <f>SUM(AP34:AS34)</f>
        <v>21.840498138165486</v>
      </c>
      <c r="AU34" s="96"/>
      <c r="AV34" s="74"/>
      <c r="AW34" s="75"/>
      <c r="AX34" s="56"/>
      <c r="AY34" s="30">
        <f>IF(SUM(BO34:DA34)=0,0,$BO$4)</f>
        <v>0</v>
      </c>
      <c r="AZ34" s="30"/>
      <c r="BA34" s="1"/>
      <c r="BB34" s="31">
        <v>20</v>
      </c>
      <c r="BC34" s="32" t="s">
        <v>162</v>
      </c>
      <c r="BD34" s="33" t="s">
        <v>33</v>
      </c>
      <c r="BE34" s="34">
        <v>3</v>
      </c>
      <c r="BF34" s="42" t="s">
        <v>163</v>
      </c>
      <c r="BG34" s="43" t="s">
        <v>164</v>
      </c>
      <c r="BH34" s="43" t="s">
        <v>165</v>
      </c>
      <c r="BI34" s="44" t="s">
        <v>166</v>
      </c>
      <c r="BJ34" s="110" t="s">
        <v>167</v>
      </c>
    </row>
    <row r="35" spans="2:62" x14ac:dyDescent="0.2">
      <c r="B35" s="46">
        <f>+B34+1</f>
        <v>21</v>
      </c>
      <c r="C35" s="47" t="s">
        <v>168</v>
      </c>
      <c r="D35" s="48"/>
      <c r="E35" s="48" t="s">
        <v>33</v>
      </c>
      <c r="F35" s="49">
        <v>3</v>
      </c>
      <c r="G35" s="50">
        <v>0</v>
      </c>
      <c r="H35" s="51">
        <v>0</v>
      </c>
      <c r="I35" s="51">
        <v>0</v>
      </c>
      <c r="J35" s="52">
        <v>14.822856530099482</v>
      </c>
      <c r="K35" s="111">
        <f>SUM(G35:J35)</f>
        <v>14.822856530099482</v>
      </c>
      <c r="L35" s="50">
        <v>0</v>
      </c>
      <c r="M35" s="51">
        <v>0</v>
      </c>
      <c r="N35" s="51">
        <v>0</v>
      </c>
      <c r="O35" s="52">
        <v>16.347304092963249</v>
      </c>
      <c r="P35" s="111">
        <f>SUM(L35:O35)</f>
        <v>16.347304092963249</v>
      </c>
      <c r="Q35" s="50">
        <v>0</v>
      </c>
      <c r="R35" s="51">
        <v>0</v>
      </c>
      <c r="S35" s="51">
        <v>0</v>
      </c>
      <c r="T35" s="52">
        <v>16.814908063838978</v>
      </c>
      <c r="U35" s="111">
        <f>SUM(Q35:T35)</f>
        <v>16.814908063838978</v>
      </c>
      <c r="V35" s="50">
        <v>0</v>
      </c>
      <c r="W35" s="51">
        <v>0</v>
      </c>
      <c r="X35" s="51">
        <v>0</v>
      </c>
      <c r="Y35" s="52">
        <v>3.0143792458456202</v>
      </c>
      <c r="Z35" s="111">
        <f>SUM(V35:Y35)</f>
        <v>3.0143792458456202</v>
      </c>
      <c r="AA35" s="50">
        <v>0</v>
      </c>
      <c r="AB35" s="51">
        <v>0</v>
      </c>
      <c r="AC35" s="51">
        <v>0</v>
      </c>
      <c r="AD35" s="52">
        <v>2.8570651285645972</v>
      </c>
      <c r="AE35" s="111">
        <f>SUM(AA35:AD35)</f>
        <v>2.8570651285645972</v>
      </c>
      <c r="AF35" s="50">
        <v>0</v>
      </c>
      <c r="AG35" s="51">
        <v>0</v>
      </c>
      <c r="AH35" s="51">
        <v>0</v>
      </c>
      <c r="AI35" s="52">
        <v>2.6965406314517506</v>
      </c>
      <c r="AJ35" s="111">
        <f>SUM(AF35:AI35)</f>
        <v>2.6965406314517506</v>
      </c>
      <c r="AK35" s="50">
        <v>0</v>
      </c>
      <c r="AL35" s="51">
        <v>0</v>
      </c>
      <c r="AM35" s="51">
        <v>0</v>
      </c>
      <c r="AN35" s="52">
        <v>3.0031266597913326</v>
      </c>
      <c r="AO35" s="111">
        <f>SUM(AK35:AN35)</f>
        <v>3.0031266597913326</v>
      </c>
      <c r="AP35" s="50">
        <v>0</v>
      </c>
      <c r="AQ35" s="51">
        <v>0</v>
      </c>
      <c r="AR35" s="51">
        <v>0</v>
      </c>
      <c r="AS35" s="52">
        <v>3.3543969737222432</v>
      </c>
      <c r="AT35" s="111">
        <f>SUM(AP35:AS35)</f>
        <v>3.3543969737222432</v>
      </c>
      <c r="AU35" s="96"/>
      <c r="AV35" s="77"/>
      <c r="AW35" s="78"/>
      <c r="AX35" s="79"/>
      <c r="AY35" s="30">
        <f>IF(SUM(BO35:DA35)=0,0,$BO$4)</f>
        <v>0</v>
      </c>
      <c r="AZ35" s="30"/>
      <c r="BA35" s="1"/>
      <c r="BB35" s="46">
        <v>21</v>
      </c>
      <c r="BC35" s="47" t="s">
        <v>168</v>
      </c>
      <c r="BD35" s="48" t="s">
        <v>33</v>
      </c>
      <c r="BE35" s="49">
        <v>3</v>
      </c>
      <c r="BF35" s="57" t="s">
        <v>169</v>
      </c>
      <c r="BG35" s="58" t="s">
        <v>170</v>
      </c>
      <c r="BH35" s="58" t="s">
        <v>171</v>
      </c>
      <c r="BI35" s="59" t="s">
        <v>172</v>
      </c>
      <c r="BJ35" s="112" t="s">
        <v>173</v>
      </c>
    </row>
    <row r="36" spans="2:62" ht="15" thickBot="1" x14ac:dyDescent="0.25">
      <c r="B36" s="80">
        <f>+B35+1</f>
        <v>22</v>
      </c>
      <c r="C36" s="81" t="s">
        <v>161</v>
      </c>
      <c r="D36" s="82"/>
      <c r="E36" s="82" t="s">
        <v>33</v>
      </c>
      <c r="F36" s="83">
        <v>3</v>
      </c>
      <c r="G36" s="84">
        <f>G21+G31-SUM(G34:G35)</f>
        <v>66.914055494466609</v>
      </c>
      <c r="H36" s="86">
        <f>H21+H31-SUM(H34:H35)</f>
        <v>40.711299580958617</v>
      </c>
      <c r="I36" s="86">
        <f>I21+I31-SUM(I34:I35)</f>
        <v>184.37382269228016</v>
      </c>
      <c r="J36" s="122">
        <f>J21+J31-SUM(J34:J35)</f>
        <v>295.93354517637636</v>
      </c>
      <c r="K36" s="123">
        <f>SUM(G36:J36)</f>
        <v>587.93272294408177</v>
      </c>
      <c r="L36" s="84">
        <f>L21+L31-SUM(L34:L35)</f>
        <v>69.753300158702189</v>
      </c>
      <c r="M36" s="86">
        <f>M21+M31-SUM(M34:M35)</f>
        <v>63.590931654982739</v>
      </c>
      <c r="N36" s="86">
        <f>N21+N31-SUM(N34:N35)</f>
        <v>186.13499503837471</v>
      </c>
      <c r="O36" s="122">
        <f>O21+O31-SUM(O34:O35)</f>
        <v>300.00574333128554</v>
      </c>
      <c r="P36" s="123">
        <f>SUM(L36:O36)</f>
        <v>619.48497018334524</v>
      </c>
      <c r="Q36" s="84">
        <f>Q21+Q31-SUM(Q34:Q35)</f>
        <v>63.439452646778221</v>
      </c>
      <c r="R36" s="86">
        <f>R21+R31-SUM(R34:R35)</f>
        <v>40.709138991666109</v>
      </c>
      <c r="S36" s="86">
        <f>S21+S31-SUM(S34:S35)</f>
        <v>143.0396424478418</v>
      </c>
      <c r="T36" s="122">
        <f>T21+T31-SUM(T34:T35)</f>
        <v>287.31281886170666</v>
      </c>
      <c r="U36" s="123">
        <f>SUM(Q36:T36)</f>
        <v>534.50105294799278</v>
      </c>
      <c r="V36" s="84">
        <f>V21+V31-SUM(V34:V35)</f>
        <v>72.691964849689981</v>
      </c>
      <c r="W36" s="86">
        <f>W21+W31-SUM(W34:W35)</f>
        <v>19.279007512542009</v>
      </c>
      <c r="X36" s="86">
        <f>X21+X31-SUM(X34:X35)</f>
        <v>117.42505155343443</v>
      </c>
      <c r="Y36" s="122">
        <f>Y21+Y31-SUM(Y34:Y35)</f>
        <v>327.87353641217538</v>
      </c>
      <c r="Z36" s="123">
        <f>SUM(V36:Y36)</f>
        <v>537.26956032784187</v>
      </c>
      <c r="AA36" s="84">
        <f>AA21+AA31-SUM(AA34:AA35)</f>
        <v>72.427950708487089</v>
      </c>
      <c r="AB36" s="86">
        <f>AB21+AB31-SUM(AB34:AB35)</f>
        <v>19.147196800023035</v>
      </c>
      <c r="AC36" s="86">
        <f>AC21+AC31-SUM(AC34:AC35)</f>
        <v>133.05147027433716</v>
      </c>
      <c r="AD36" s="122">
        <f>AD21+AD31-SUM(AD34:AD35)</f>
        <v>278.34413343873484</v>
      </c>
      <c r="AE36" s="123">
        <f>SUM(AA36:AD36)</f>
        <v>502.97075122158213</v>
      </c>
      <c r="AF36" s="84">
        <f>AF21+AF31-SUM(AF34:AF35)</f>
        <v>82.260943530462271</v>
      </c>
      <c r="AG36" s="86">
        <f>AG21+AG31-SUM(AG34:AG35)</f>
        <v>19.256943083036298</v>
      </c>
      <c r="AH36" s="86">
        <f>AH21+AH31-SUM(AH34:AH35)</f>
        <v>150.12943479412837</v>
      </c>
      <c r="AI36" s="122">
        <f>AI21+AI31-SUM(AI34:AI35)</f>
        <v>252.74134384762539</v>
      </c>
      <c r="AJ36" s="123">
        <f>SUM(AF36:AI36)</f>
        <v>504.38866525525236</v>
      </c>
      <c r="AK36" s="84">
        <f>AK21+AK31-SUM(AK34:AK35)</f>
        <v>93.176823239251675</v>
      </c>
      <c r="AL36" s="86">
        <f>AL21+AL31-SUM(AL34:AL35)</f>
        <v>19.244330056329282</v>
      </c>
      <c r="AM36" s="86">
        <f>AM21+AM31-SUM(AM34:AM35)</f>
        <v>130.79382946468547</v>
      </c>
      <c r="AN36" s="122">
        <f>AN21+AN31-SUM(AN34:AN35)</f>
        <v>238.52187712728207</v>
      </c>
      <c r="AO36" s="123">
        <f>SUM(AK36:AN36)</f>
        <v>481.73685988754846</v>
      </c>
      <c r="AP36" s="84">
        <f>AP21+AP31-SUM(AP34:AP35)</f>
        <v>99.150374811171218</v>
      </c>
      <c r="AQ36" s="86">
        <f>AQ21+AQ31-SUM(AQ34:AQ35)</f>
        <v>19.294107582676187</v>
      </c>
      <c r="AR36" s="86">
        <f>AR21+AR31-SUM(AR34:AR35)</f>
        <v>114.83470355045606</v>
      </c>
      <c r="AS36" s="122">
        <f>AS21+AS31-SUM(AS34:AS35)</f>
        <v>233.85717330208644</v>
      </c>
      <c r="AT36" s="123">
        <f>SUM(AP36:AS36)</f>
        <v>467.13635924638993</v>
      </c>
      <c r="AU36" s="96"/>
      <c r="AV36" s="124" t="s">
        <v>174</v>
      </c>
      <c r="AW36" s="125"/>
      <c r="AX36" s="118"/>
      <c r="AY36" s="30"/>
      <c r="AZ36" s="30"/>
      <c r="BA36" s="1"/>
      <c r="BB36" s="80">
        <v>22</v>
      </c>
      <c r="BC36" s="81" t="s">
        <v>161</v>
      </c>
      <c r="BD36" s="82" t="s">
        <v>33</v>
      </c>
      <c r="BE36" s="83">
        <v>3</v>
      </c>
      <c r="BF36" s="91" t="s">
        <v>175</v>
      </c>
      <c r="BG36" s="93" t="s">
        <v>176</v>
      </c>
      <c r="BH36" s="93" t="s">
        <v>177</v>
      </c>
      <c r="BI36" s="126" t="s">
        <v>178</v>
      </c>
      <c r="BJ36" s="127" t="s">
        <v>179</v>
      </c>
    </row>
    <row r="37" spans="2:62" ht="15" thickBot="1" x14ac:dyDescent="0.25">
      <c r="B37" s="96"/>
      <c r="C37" s="96"/>
      <c r="D37" s="24"/>
      <c r="E37" s="24"/>
      <c r="F37" s="2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1"/>
      <c r="AV37" s="105"/>
      <c r="AW37" s="105"/>
      <c r="AX37" s="105"/>
      <c r="AY37" s="30"/>
      <c r="AZ37" s="30"/>
      <c r="BA37" s="1"/>
      <c r="BB37" s="96"/>
      <c r="BC37" s="96"/>
      <c r="BD37" s="24"/>
      <c r="BE37" s="24"/>
      <c r="BF37" s="128"/>
      <c r="BG37" s="128"/>
      <c r="BH37" s="128"/>
      <c r="BI37" s="128"/>
      <c r="BJ37" s="128"/>
    </row>
    <row r="38" spans="2:62" ht="15" thickBot="1" x14ac:dyDescent="0.25">
      <c r="B38" s="27" t="s">
        <v>180</v>
      </c>
      <c r="C38" s="28" t="s">
        <v>181</v>
      </c>
      <c r="D38" s="24"/>
      <c r="E38" s="29"/>
      <c r="F38" s="29"/>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1"/>
      <c r="AV38" s="100"/>
      <c r="AW38" s="100"/>
      <c r="AX38" s="100"/>
      <c r="AY38" s="30"/>
      <c r="AZ38" s="30"/>
      <c r="BA38" s="1"/>
      <c r="BB38" s="27" t="s">
        <v>180</v>
      </c>
      <c r="BC38" s="28" t="s">
        <v>181</v>
      </c>
      <c r="BD38" s="29"/>
      <c r="BE38" s="29"/>
      <c r="BF38" s="129"/>
      <c r="BG38" s="129"/>
      <c r="BH38" s="129"/>
      <c r="BI38" s="129"/>
      <c r="BJ38" s="129"/>
    </row>
    <row r="39" spans="2:62" x14ac:dyDescent="0.2">
      <c r="B39" s="31">
        <f>+B36+1</f>
        <v>23</v>
      </c>
      <c r="C39" s="32" t="s">
        <v>182</v>
      </c>
      <c r="D39" s="33"/>
      <c r="E39" s="33" t="s">
        <v>33</v>
      </c>
      <c r="F39" s="34">
        <v>3</v>
      </c>
      <c r="G39" s="35">
        <v>1.4156039764856518</v>
      </c>
      <c r="H39" s="36">
        <v>1.4225276662493926</v>
      </c>
      <c r="I39" s="36">
        <v>7.8628287301955071</v>
      </c>
      <c r="J39" s="37">
        <v>5.5093995156129969</v>
      </c>
      <c r="K39" s="109">
        <f>SUM(G39:J39)</f>
        <v>16.21035988854355</v>
      </c>
      <c r="L39" s="35">
        <v>1.2745298271437453</v>
      </c>
      <c r="M39" s="36">
        <v>1.1796430597992871</v>
      </c>
      <c r="N39" s="36">
        <v>7.4069392023779042</v>
      </c>
      <c r="O39" s="37">
        <v>6.7205316821284802</v>
      </c>
      <c r="P39" s="109">
        <f>SUM(L39:O39)</f>
        <v>16.581643771449418</v>
      </c>
      <c r="Q39" s="35">
        <v>1.3144834687591591</v>
      </c>
      <c r="R39" s="36">
        <v>1.2166497595213648</v>
      </c>
      <c r="S39" s="36">
        <v>7.6252634647799917</v>
      </c>
      <c r="T39" s="37">
        <v>6.8548467093520236</v>
      </c>
      <c r="U39" s="109">
        <f>SUM(Q39:T39)</f>
        <v>17.011243402412539</v>
      </c>
      <c r="V39" s="35">
        <v>1.2203237290423847</v>
      </c>
      <c r="W39" s="36">
        <v>1.1294942508988577</v>
      </c>
      <c r="X39" s="36">
        <v>6.9633022711962891</v>
      </c>
      <c r="Y39" s="37">
        <v>6.4834834873200622</v>
      </c>
      <c r="Z39" s="109">
        <f>SUM(V39:Y39)</f>
        <v>15.796603738457595</v>
      </c>
      <c r="AA39" s="35">
        <v>0.90898305730631013</v>
      </c>
      <c r="AB39" s="36">
        <v>0.84132686512423349</v>
      </c>
      <c r="AC39" s="36">
        <v>5.1436135788283019</v>
      </c>
      <c r="AD39" s="37">
        <v>4.8293551145840876</v>
      </c>
      <c r="AE39" s="109">
        <f>SUM(AA39:AD39)</f>
        <v>11.723278615842933</v>
      </c>
      <c r="AF39" s="35">
        <v>5.5972341470325322E-2</v>
      </c>
      <c r="AG39" s="36">
        <v>5.1806284181403782E-2</v>
      </c>
      <c r="AH39" s="36">
        <v>0.31539933329321185</v>
      </c>
      <c r="AI39" s="37">
        <v>0.29737662477010635</v>
      </c>
      <c r="AJ39" s="109">
        <f>SUM(AF39:AI39)</f>
        <v>0.72055458371504733</v>
      </c>
      <c r="AK39" s="35">
        <v>4.9258107750844209E-2</v>
      </c>
      <c r="AL39" s="36">
        <v>4.5591795185687643E-2</v>
      </c>
      <c r="AM39" s="36">
        <v>0.27639619949733568</v>
      </c>
      <c r="AN39" s="37">
        <v>0.26170443188041825</v>
      </c>
      <c r="AO39" s="109">
        <f>SUM(AK39:AN39)</f>
        <v>0.63295053431428583</v>
      </c>
      <c r="AP39" s="35">
        <v>3.151263671934558E-2</v>
      </c>
      <c r="AQ39" s="36">
        <v>2.9167130949011338E-2</v>
      </c>
      <c r="AR39" s="36">
        <v>0.17682313477049941</v>
      </c>
      <c r="AS39" s="37">
        <v>0.16742414733844505</v>
      </c>
      <c r="AT39" s="109">
        <f>SUM(AP39:AS39)</f>
        <v>0.40492704977730137</v>
      </c>
      <c r="AU39" s="96"/>
      <c r="AV39" s="74"/>
      <c r="AW39" s="75"/>
      <c r="AX39" s="56"/>
      <c r="AY39" s="30">
        <f>IF(SUM(BO39:DA39)=0,0,$BO$4)</f>
        <v>0</v>
      </c>
      <c r="AZ39" s="30"/>
      <c r="BA39" s="1"/>
      <c r="BB39" s="31">
        <f>+BB36+1</f>
        <v>23</v>
      </c>
      <c r="BC39" s="32" t="s">
        <v>182</v>
      </c>
      <c r="BD39" s="33" t="s">
        <v>33</v>
      </c>
      <c r="BE39" s="34">
        <v>3</v>
      </c>
      <c r="BF39" s="42" t="s">
        <v>183</v>
      </c>
      <c r="BG39" s="43" t="s">
        <v>184</v>
      </c>
      <c r="BH39" s="43" t="s">
        <v>185</v>
      </c>
      <c r="BI39" s="44" t="s">
        <v>186</v>
      </c>
      <c r="BJ39" s="110" t="s">
        <v>187</v>
      </c>
    </row>
    <row r="40" spans="2:62" x14ac:dyDescent="0.2">
      <c r="B40" s="46">
        <f>+B39+1</f>
        <v>24</v>
      </c>
      <c r="C40" s="47" t="s">
        <v>188</v>
      </c>
      <c r="D40" s="48"/>
      <c r="E40" s="48" t="s">
        <v>33</v>
      </c>
      <c r="F40" s="49">
        <v>3</v>
      </c>
      <c r="G40" s="50">
        <v>0</v>
      </c>
      <c r="H40" s="51">
        <v>0</v>
      </c>
      <c r="I40" s="51">
        <v>0</v>
      </c>
      <c r="J40" s="52">
        <v>0</v>
      </c>
      <c r="K40" s="111">
        <f>SUM(G40:J40)</f>
        <v>0</v>
      </c>
      <c r="L40" s="50">
        <v>0</v>
      </c>
      <c r="M40" s="51">
        <v>0</v>
      </c>
      <c r="N40" s="51">
        <v>0</v>
      </c>
      <c r="O40" s="52">
        <v>0</v>
      </c>
      <c r="P40" s="111">
        <f>SUM(L40:O40)</f>
        <v>0</v>
      </c>
      <c r="Q40" s="50">
        <v>0</v>
      </c>
      <c r="R40" s="51">
        <v>0</v>
      </c>
      <c r="S40" s="51">
        <v>0</v>
      </c>
      <c r="T40" s="52">
        <v>0</v>
      </c>
      <c r="U40" s="111">
        <f>SUM(Q40:T40)</f>
        <v>0</v>
      </c>
      <c r="V40" s="50">
        <v>0</v>
      </c>
      <c r="W40" s="51">
        <v>0</v>
      </c>
      <c r="X40" s="51">
        <v>0</v>
      </c>
      <c r="Y40" s="52">
        <v>0</v>
      </c>
      <c r="Z40" s="111">
        <f>SUM(V40:Y40)</f>
        <v>0</v>
      </c>
      <c r="AA40" s="50">
        <v>0</v>
      </c>
      <c r="AB40" s="51">
        <v>0</v>
      </c>
      <c r="AC40" s="51">
        <v>0</v>
      </c>
      <c r="AD40" s="52">
        <v>0</v>
      </c>
      <c r="AE40" s="111">
        <f>SUM(AA40:AD40)</f>
        <v>0</v>
      </c>
      <c r="AF40" s="50">
        <v>0</v>
      </c>
      <c r="AG40" s="51">
        <v>0</v>
      </c>
      <c r="AH40" s="51">
        <v>0</v>
      </c>
      <c r="AI40" s="52">
        <v>0</v>
      </c>
      <c r="AJ40" s="111">
        <f>SUM(AF40:AI40)</f>
        <v>0</v>
      </c>
      <c r="AK40" s="50">
        <v>0</v>
      </c>
      <c r="AL40" s="51">
        <v>0</v>
      </c>
      <c r="AM40" s="51">
        <v>0</v>
      </c>
      <c r="AN40" s="52">
        <v>0</v>
      </c>
      <c r="AO40" s="111">
        <f>SUM(AK40:AN40)</f>
        <v>0</v>
      </c>
      <c r="AP40" s="50">
        <v>0</v>
      </c>
      <c r="AQ40" s="51">
        <v>0</v>
      </c>
      <c r="AR40" s="51">
        <v>0</v>
      </c>
      <c r="AS40" s="52">
        <v>0</v>
      </c>
      <c r="AT40" s="111">
        <f>SUM(AP40:AS40)</f>
        <v>0</v>
      </c>
      <c r="AU40" s="96"/>
      <c r="AV40" s="76"/>
      <c r="AW40" s="55"/>
      <c r="AX40" s="56"/>
      <c r="AY40" s="30">
        <f>IF(SUM(BO40:DA40)=0,0,$BO$4)</f>
        <v>0</v>
      </c>
      <c r="AZ40" s="30"/>
      <c r="BA40" s="1"/>
      <c r="BB40" s="46">
        <f>+BB39+1</f>
        <v>24</v>
      </c>
      <c r="BC40" s="47" t="s">
        <v>188</v>
      </c>
      <c r="BD40" s="48" t="s">
        <v>33</v>
      </c>
      <c r="BE40" s="49">
        <v>3</v>
      </c>
      <c r="BF40" s="57" t="s">
        <v>189</v>
      </c>
      <c r="BG40" s="58" t="s">
        <v>190</v>
      </c>
      <c r="BH40" s="58" t="s">
        <v>191</v>
      </c>
      <c r="BI40" s="59" t="s">
        <v>192</v>
      </c>
      <c r="BJ40" s="112" t="s">
        <v>193</v>
      </c>
    </row>
    <row r="41" spans="2:62" ht="15" thickBot="1" x14ac:dyDescent="0.25">
      <c r="B41" s="80">
        <f>+B40+1</f>
        <v>25</v>
      </c>
      <c r="C41" s="81" t="s">
        <v>194</v>
      </c>
      <c r="D41" s="82"/>
      <c r="E41" s="82" t="s">
        <v>33</v>
      </c>
      <c r="F41" s="83">
        <v>3</v>
      </c>
      <c r="G41" s="84">
        <f>G36+G39+G40</f>
        <v>68.329659470952265</v>
      </c>
      <c r="H41" s="86">
        <f>H36+H39+H40</f>
        <v>42.133827247208011</v>
      </c>
      <c r="I41" s="86">
        <f>I36+I39+I40</f>
        <v>192.23665142247566</v>
      </c>
      <c r="J41" s="122">
        <f>J36+J39+J40</f>
        <v>301.44294469198934</v>
      </c>
      <c r="K41" s="123">
        <f>SUM(G41:J41)</f>
        <v>604.14308283262528</v>
      </c>
      <c r="L41" s="84">
        <f>L36+L39+L40</f>
        <v>71.027829985845941</v>
      </c>
      <c r="M41" s="86">
        <f>M36+M39+M40</f>
        <v>64.770574714782029</v>
      </c>
      <c r="N41" s="86">
        <f>N36+N39+N40</f>
        <v>193.54193424075262</v>
      </c>
      <c r="O41" s="122">
        <f>O36+O39+O40</f>
        <v>306.72627501341401</v>
      </c>
      <c r="P41" s="123">
        <f>SUM(L41:O41)</f>
        <v>636.06661395479455</v>
      </c>
      <c r="Q41" s="84">
        <f>Q36+Q39+Q40</f>
        <v>64.753936115537385</v>
      </c>
      <c r="R41" s="86">
        <f>R36+R39+R40</f>
        <v>41.925788751187476</v>
      </c>
      <c r="S41" s="86">
        <f>S36+S39+S40</f>
        <v>150.6649059126218</v>
      </c>
      <c r="T41" s="122">
        <f>T36+T39+T40</f>
        <v>294.16766557105871</v>
      </c>
      <c r="U41" s="123">
        <f>SUM(Q41:T41)</f>
        <v>551.51229635040534</v>
      </c>
      <c r="V41" s="84">
        <f>V36+V39+V40</f>
        <v>73.912288578732372</v>
      </c>
      <c r="W41" s="86">
        <f>W36+W39+W40</f>
        <v>20.408501763440867</v>
      </c>
      <c r="X41" s="86">
        <f>X36+X39+X40</f>
        <v>124.38835382463071</v>
      </c>
      <c r="Y41" s="122">
        <f>Y36+Y39+Y40</f>
        <v>334.35701989949547</v>
      </c>
      <c r="Z41" s="123">
        <f>SUM(V41:Y41)</f>
        <v>553.06616406629939</v>
      </c>
      <c r="AA41" s="84">
        <f>AA36+AA39+AA40</f>
        <v>73.336933765793404</v>
      </c>
      <c r="AB41" s="86">
        <f>AB36+AB39+AB40</f>
        <v>19.98852366514727</v>
      </c>
      <c r="AC41" s="86">
        <f>AC36+AC39+AC40</f>
        <v>138.19508385316547</v>
      </c>
      <c r="AD41" s="122">
        <f>AD36+AD39+AD40</f>
        <v>283.17348855331892</v>
      </c>
      <c r="AE41" s="123">
        <f>SUM(AA41:AD41)</f>
        <v>514.69402983742509</v>
      </c>
      <c r="AF41" s="84">
        <f>AF36+AF39+AF40</f>
        <v>82.316915871932594</v>
      </c>
      <c r="AG41" s="86">
        <f>AG36+AG39+AG40</f>
        <v>19.3087493672177</v>
      </c>
      <c r="AH41" s="86">
        <f>AH36+AH39+AH40</f>
        <v>150.44483412742159</v>
      </c>
      <c r="AI41" s="122">
        <f>AI36+AI39+AI40</f>
        <v>253.03872047239548</v>
      </c>
      <c r="AJ41" s="123">
        <f>SUM(AF41:AI41)</f>
        <v>505.10921983896736</v>
      </c>
      <c r="AK41" s="84">
        <f>AK36+AK39+AK40</f>
        <v>93.22608134700252</v>
      </c>
      <c r="AL41" s="86">
        <f>AL36+AL39+AL40</f>
        <v>19.289921851514968</v>
      </c>
      <c r="AM41" s="86">
        <f>AM36+AM39+AM40</f>
        <v>131.0702256641828</v>
      </c>
      <c r="AN41" s="122">
        <f>AN36+AN39+AN40</f>
        <v>238.78358155916249</v>
      </c>
      <c r="AO41" s="123">
        <f>SUM(AK41:AN41)</f>
        <v>482.36981042186278</v>
      </c>
      <c r="AP41" s="84">
        <f>AP36+AP39+AP40</f>
        <v>99.18188744789056</v>
      </c>
      <c r="AQ41" s="86">
        <f>AQ36+AQ39+AQ40</f>
        <v>19.323274713625199</v>
      </c>
      <c r="AR41" s="86">
        <f>AR36+AR39+AR40</f>
        <v>115.01152668522656</v>
      </c>
      <c r="AS41" s="122">
        <f>AS36+AS39+AS40</f>
        <v>234.02459744942487</v>
      </c>
      <c r="AT41" s="123">
        <f>SUM(AP41:AS41)</f>
        <v>467.54128629616719</v>
      </c>
      <c r="AU41" s="96"/>
      <c r="AV41" s="124" t="s">
        <v>195</v>
      </c>
      <c r="AW41" s="125"/>
      <c r="AX41" s="118"/>
      <c r="AY41" s="30"/>
      <c r="AZ41" s="30"/>
      <c r="BA41" s="1"/>
      <c r="BB41" s="80">
        <f>+BB40+1</f>
        <v>25</v>
      </c>
      <c r="BC41" s="81" t="s">
        <v>194</v>
      </c>
      <c r="BD41" s="82" t="s">
        <v>33</v>
      </c>
      <c r="BE41" s="83">
        <v>3</v>
      </c>
      <c r="BF41" s="91" t="s">
        <v>196</v>
      </c>
      <c r="BG41" s="93" t="s">
        <v>197</v>
      </c>
      <c r="BH41" s="93" t="s">
        <v>198</v>
      </c>
      <c r="BI41" s="126" t="s">
        <v>199</v>
      </c>
      <c r="BJ41" s="127" t="s">
        <v>200</v>
      </c>
    </row>
    <row r="42" spans="2:62" ht="15" thickBot="1" x14ac:dyDescent="0.25">
      <c r="B42" s="130"/>
      <c r="C42" s="131"/>
      <c r="D42" s="24"/>
      <c r="E42" s="24"/>
      <c r="F42" s="2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1"/>
      <c r="AV42" s="105"/>
      <c r="AW42" s="105"/>
      <c r="AX42" s="105"/>
      <c r="AY42" s="30"/>
      <c r="AZ42" s="30"/>
      <c r="BA42" s="1"/>
      <c r="BB42" s="130"/>
      <c r="BC42" s="131"/>
      <c r="BD42" s="24"/>
      <c r="BE42" s="24"/>
      <c r="BF42" s="132"/>
      <c r="BG42" s="132"/>
      <c r="BH42" s="132"/>
      <c r="BI42" s="132"/>
      <c r="BJ42" s="132"/>
    </row>
    <row r="43" spans="2:62" ht="15" thickBot="1" x14ac:dyDescent="0.25">
      <c r="B43" s="27" t="s">
        <v>201</v>
      </c>
      <c r="C43" s="133" t="s">
        <v>202</v>
      </c>
      <c r="D43" s="24"/>
      <c r="E43" s="29"/>
      <c r="F43" s="29"/>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1"/>
      <c r="AV43" s="100"/>
      <c r="AW43" s="100"/>
      <c r="AX43" s="100"/>
      <c r="AY43" s="30"/>
      <c r="AZ43" s="30"/>
      <c r="BA43" s="1"/>
      <c r="BB43" s="27" t="s">
        <v>201</v>
      </c>
      <c r="BC43" s="133" t="s">
        <v>202</v>
      </c>
      <c r="BD43" s="29"/>
      <c r="BE43" s="29"/>
      <c r="BF43" s="134"/>
      <c r="BG43" s="134"/>
      <c r="BH43" s="134"/>
      <c r="BI43" s="134"/>
      <c r="BJ43" s="134"/>
    </row>
    <row r="44" spans="2:62" x14ac:dyDescent="0.2">
      <c r="B44" s="31">
        <f>+B41+1</f>
        <v>26</v>
      </c>
      <c r="C44" s="135" t="s">
        <v>2043</v>
      </c>
      <c r="D44" s="136"/>
      <c r="E44" s="33" t="s">
        <v>33</v>
      </c>
      <c r="F44" s="34">
        <v>3</v>
      </c>
      <c r="G44" s="35">
        <v>-1.2110494480408238</v>
      </c>
      <c r="H44" s="36">
        <v>-0.22683932599571899</v>
      </c>
      <c r="I44" s="36">
        <v>-0.50660948287049035</v>
      </c>
      <c r="J44" s="37">
        <v>-2.4555017430929675</v>
      </c>
      <c r="K44" s="137">
        <f t="shared" ref="K44:K54" si="11">SUM(G44:J44)</f>
        <v>-4.4000000000000004</v>
      </c>
      <c r="L44" s="35">
        <v>0</v>
      </c>
      <c r="M44" s="36">
        <v>0</v>
      </c>
      <c r="N44" s="36">
        <v>0</v>
      </c>
      <c r="O44" s="37">
        <v>0</v>
      </c>
      <c r="P44" s="137">
        <f t="shared" ref="P44:P54" si="12">SUM(L44:O44)</f>
        <v>0</v>
      </c>
      <c r="Q44" s="35">
        <v>0</v>
      </c>
      <c r="R44" s="36">
        <v>0</v>
      </c>
      <c r="S44" s="36">
        <v>0</v>
      </c>
      <c r="T44" s="37">
        <v>0</v>
      </c>
      <c r="U44" s="137">
        <f t="shared" ref="U44:U54" si="13">SUM(Q44:T44)</f>
        <v>0</v>
      </c>
      <c r="V44" s="35">
        <v>0</v>
      </c>
      <c r="W44" s="36">
        <v>0</v>
      </c>
      <c r="X44" s="36">
        <v>0</v>
      </c>
      <c r="Y44" s="37">
        <v>0</v>
      </c>
      <c r="Z44" s="137">
        <f t="shared" ref="Z44:Z54" si="14">SUM(V44:Y44)</f>
        <v>0</v>
      </c>
      <c r="AA44" s="35">
        <v>0</v>
      </c>
      <c r="AB44" s="36">
        <v>0</v>
      </c>
      <c r="AC44" s="36">
        <v>0</v>
      </c>
      <c r="AD44" s="37">
        <v>0</v>
      </c>
      <c r="AE44" s="137">
        <f t="shared" ref="AE44:AE54" si="15">SUM(AA44:AD44)</f>
        <v>0</v>
      </c>
      <c r="AF44" s="35">
        <v>0</v>
      </c>
      <c r="AG44" s="36">
        <v>0</v>
      </c>
      <c r="AH44" s="36">
        <v>0</v>
      </c>
      <c r="AI44" s="37">
        <v>0</v>
      </c>
      <c r="AJ44" s="137">
        <f t="shared" ref="AJ44:AJ54" si="16">SUM(AF44:AI44)</f>
        <v>0</v>
      </c>
      <c r="AK44" s="35">
        <v>0</v>
      </c>
      <c r="AL44" s="36">
        <v>0</v>
      </c>
      <c r="AM44" s="36">
        <v>0</v>
      </c>
      <c r="AN44" s="37">
        <v>0</v>
      </c>
      <c r="AO44" s="137">
        <f t="shared" ref="AO44:AO54" si="17">SUM(AK44:AN44)</f>
        <v>0</v>
      </c>
      <c r="AP44" s="35">
        <v>0</v>
      </c>
      <c r="AQ44" s="36">
        <v>0</v>
      </c>
      <c r="AR44" s="36">
        <v>0</v>
      </c>
      <c r="AS44" s="37">
        <v>0</v>
      </c>
      <c r="AT44" s="137">
        <f t="shared" ref="AT44:AT54" si="18">SUM(AP44:AS44)</f>
        <v>0</v>
      </c>
      <c r="AU44" s="96"/>
      <c r="AV44" s="74"/>
      <c r="AW44" s="75" t="s">
        <v>203</v>
      </c>
      <c r="AX44" s="56"/>
      <c r="AY44" s="30">
        <f>(IF(SUM(BO44:DA44)=0,IF(BM44=1,$BM$4,0),$BO$4))</f>
        <v>0</v>
      </c>
      <c r="AZ44" s="30"/>
      <c r="BA44" s="1"/>
      <c r="BB44" s="31">
        <f>+BB41+1</f>
        <v>26</v>
      </c>
      <c r="BC44" s="138" t="s">
        <v>204</v>
      </c>
      <c r="BD44" s="33" t="s">
        <v>33</v>
      </c>
      <c r="BE44" s="34">
        <v>3</v>
      </c>
      <c r="BF44" s="139" t="s">
        <v>205</v>
      </c>
      <c r="BG44" s="140" t="s">
        <v>206</v>
      </c>
      <c r="BH44" s="140" t="s">
        <v>207</v>
      </c>
      <c r="BI44" s="141" t="s">
        <v>208</v>
      </c>
      <c r="BJ44" s="142" t="s">
        <v>209</v>
      </c>
    </row>
    <row r="45" spans="2:62" x14ac:dyDescent="0.2">
      <c r="B45" s="46">
        <f>+B44+1</f>
        <v>27</v>
      </c>
      <c r="C45" s="135" t="s">
        <v>2044</v>
      </c>
      <c r="D45" s="143"/>
      <c r="E45" s="48" t="s">
        <v>33</v>
      </c>
      <c r="F45" s="49">
        <v>3</v>
      </c>
      <c r="G45" s="50">
        <v>0</v>
      </c>
      <c r="H45" s="51">
        <v>0</v>
      </c>
      <c r="I45" s="51">
        <v>-5.3333509999999924E-2</v>
      </c>
      <c r="J45" s="52">
        <v>-1.7667999999999983E-4</v>
      </c>
      <c r="K45" s="144">
        <f t="shared" si="11"/>
        <v>-5.3510189999999923E-2</v>
      </c>
      <c r="L45" s="50">
        <v>0</v>
      </c>
      <c r="M45" s="51">
        <v>0</v>
      </c>
      <c r="N45" s="51">
        <v>0</v>
      </c>
      <c r="O45" s="52">
        <v>0</v>
      </c>
      <c r="P45" s="144">
        <f t="shared" si="12"/>
        <v>0</v>
      </c>
      <c r="Q45" s="50">
        <v>0</v>
      </c>
      <c r="R45" s="51">
        <v>0</v>
      </c>
      <c r="S45" s="51">
        <v>0</v>
      </c>
      <c r="T45" s="52">
        <v>0</v>
      </c>
      <c r="U45" s="144">
        <f t="shared" si="13"/>
        <v>0</v>
      </c>
      <c r="V45" s="50">
        <v>0</v>
      </c>
      <c r="W45" s="51">
        <v>0</v>
      </c>
      <c r="X45" s="51">
        <v>0</v>
      </c>
      <c r="Y45" s="52">
        <v>0</v>
      </c>
      <c r="Z45" s="144">
        <f t="shared" si="14"/>
        <v>0</v>
      </c>
      <c r="AA45" s="50">
        <v>0</v>
      </c>
      <c r="AB45" s="51">
        <v>0</v>
      </c>
      <c r="AC45" s="51">
        <v>0</v>
      </c>
      <c r="AD45" s="52">
        <v>0</v>
      </c>
      <c r="AE45" s="144">
        <f t="shared" si="15"/>
        <v>0</v>
      </c>
      <c r="AF45" s="50">
        <v>0</v>
      </c>
      <c r="AG45" s="51">
        <v>0</v>
      </c>
      <c r="AH45" s="51">
        <v>0</v>
      </c>
      <c r="AI45" s="52">
        <v>0</v>
      </c>
      <c r="AJ45" s="144">
        <f t="shared" si="16"/>
        <v>0</v>
      </c>
      <c r="AK45" s="50">
        <v>0</v>
      </c>
      <c r="AL45" s="51">
        <v>0</v>
      </c>
      <c r="AM45" s="51">
        <v>0</v>
      </c>
      <c r="AN45" s="52">
        <v>0</v>
      </c>
      <c r="AO45" s="144">
        <f t="shared" si="17"/>
        <v>0</v>
      </c>
      <c r="AP45" s="50">
        <v>0</v>
      </c>
      <c r="AQ45" s="51">
        <v>0</v>
      </c>
      <c r="AR45" s="51">
        <v>0</v>
      </c>
      <c r="AS45" s="52">
        <v>0</v>
      </c>
      <c r="AT45" s="144">
        <f t="shared" si="18"/>
        <v>0</v>
      </c>
      <c r="AU45" s="96"/>
      <c r="AV45" s="76"/>
      <c r="AW45" s="55" t="s">
        <v>203</v>
      </c>
      <c r="AX45" s="56"/>
      <c r="AY45" s="30">
        <f t="shared" ref="AY45:AY52" si="19">(IF(SUM(BO45:DA45)=0,IF(BM45=1,$BM$4,0),$BO$4))</f>
        <v>0</v>
      </c>
      <c r="AZ45" s="30"/>
      <c r="BA45" s="1"/>
      <c r="BB45" s="46">
        <f t="shared" ref="BB45:BB53" si="20">+BB44+1</f>
        <v>27</v>
      </c>
      <c r="BC45" s="145" t="s">
        <v>210</v>
      </c>
      <c r="BD45" s="48" t="s">
        <v>33</v>
      </c>
      <c r="BE45" s="49">
        <v>3</v>
      </c>
      <c r="BF45" s="146" t="s">
        <v>211</v>
      </c>
      <c r="BG45" s="147" t="s">
        <v>212</v>
      </c>
      <c r="BH45" s="147" t="s">
        <v>213</v>
      </c>
      <c r="BI45" s="148" t="s">
        <v>214</v>
      </c>
      <c r="BJ45" s="149" t="s">
        <v>215</v>
      </c>
    </row>
    <row r="46" spans="2:62" x14ac:dyDescent="0.2">
      <c r="B46" s="46">
        <f>+B45+1</f>
        <v>28</v>
      </c>
      <c r="C46" s="135" t="s">
        <v>2045</v>
      </c>
      <c r="D46" s="143"/>
      <c r="E46" s="48" t="s">
        <v>33</v>
      </c>
      <c r="F46" s="49">
        <v>3</v>
      </c>
      <c r="G46" s="50">
        <v>1.3169999999999999</v>
      </c>
      <c r="H46" s="51">
        <v>0</v>
      </c>
      <c r="I46" s="51">
        <v>0</v>
      </c>
      <c r="J46" s="52">
        <v>0</v>
      </c>
      <c r="K46" s="144">
        <f t="shared" si="11"/>
        <v>1.3169999999999999</v>
      </c>
      <c r="L46" s="50">
        <v>0</v>
      </c>
      <c r="M46" s="51">
        <v>0</v>
      </c>
      <c r="N46" s="51">
        <v>0</v>
      </c>
      <c r="O46" s="52">
        <v>0</v>
      </c>
      <c r="P46" s="144">
        <f t="shared" si="12"/>
        <v>0</v>
      </c>
      <c r="Q46" s="50">
        <v>0</v>
      </c>
      <c r="R46" s="51">
        <v>0</v>
      </c>
      <c r="S46" s="51">
        <v>0</v>
      </c>
      <c r="T46" s="52">
        <v>0</v>
      </c>
      <c r="U46" s="144">
        <f t="shared" si="13"/>
        <v>0</v>
      </c>
      <c r="V46" s="50">
        <v>0</v>
      </c>
      <c r="W46" s="51">
        <v>0</v>
      </c>
      <c r="X46" s="51">
        <v>0</v>
      </c>
      <c r="Y46" s="52">
        <v>0</v>
      </c>
      <c r="Z46" s="144">
        <f t="shared" si="14"/>
        <v>0</v>
      </c>
      <c r="AA46" s="50">
        <v>0</v>
      </c>
      <c r="AB46" s="51">
        <v>0</v>
      </c>
      <c r="AC46" s="51">
        <v>0</v>
      </c>
      <c r="AD46" s="52">
        <v>0</v>
      </c>
      <c r="AE46" s="144">
        <f t="shared" si="15"/>
        <v>0</v>
      </c>
      <c r="AF46" s="50">
        <v>0</v>
      </c>
      <c r="AG46" s="51">
        <v>0</v>
      </c>
      <c r="AH46" s="51">
        <v>0</v>
      </c>
      <c r="AI46" s="52">
        <v>0</v>
      </c>
      <c r="AJ46" s="144">
        <f t="shared" si="16"/>
        <v>0</v>
      </c>
      <c r="AK46" s="50">
        <v>0</v>
      </c>
      <c r="AL46" s="51">
        <v>0</v>
      </c>
      <c r="AM46" s="51">
        <v>0</v>
      </c>
      <c r="AN46" s="52">
        <v>0</v>
      </c>
      <c r="AO46" s="144">
        <f t="shared" si="17"/>
        <v>0</v>
      </c>
      <c r="AP46" s="50">
        <v>0</v>
      </c>
      <c r="AQ46" s="51">
        <v>0</v>
      </c>
      <c r="AR46" s="51">
        <v>0</v>
      </c>
      <c r="AS46" s="52">
        <v>0</v>
      </c>
      <c r="AT46" s="144">
        <f t="shared" si="18"/>
        <v>0</v>
      </c>
      <c r="AU46" s="96"/>
      <c r="AV46" s="76"/>
      <c r="AW46" s="55" t="s">
        <v>203</v>
      </c>
      <c r="AX46" s="56"/>
      <c r="AY46" s="30">
        <f t="shared" si="19"/>
        <v>0</v>
      </c>
      <c r="AZ46" s="30"/>
      <c r="BA46" s="1"/>
      <c r="BB46" s="46">
        <f t="shared" si="20"/>
        <v>28</v>
      </c>
      <c r="BC46" s="145" t="s">
        <v>216</v>
      </c>
      <c r="BD46" s="48" t="s">
        <v>33</v>
      </c>
      <c r="BE46" s="49">
        <v>3</v>
      </c>
      <c r="BF46" s="146" t="s">
        <v>217</v>
      </c>
      <c r="BG46" s="147" t="s">
        <v>218</v>
      </c>
      <c r="BH46" s="147" t="s">
        <v>219</v>
      </c>
      <c r="BI46" s="148" t="s">
        <v>220</v>
      </c>
      <c r="BJ46" s="149" t="s">
        <v>221</v>
      </c>
    </row>
    <row r="47" spans="2:62" x14ac:dyDescent="0.2">
      <c r="B47" s="150">
        <f>+B46+1</f>
        <v>29</v>
      </c>
      <c r="C47" s="135" t="s">
        <v>2046</v>
      </c>
      <c r="D47" s="143"/>
      <c r="E47" s="48" t="s">
        <v>33</v>
      </c>
      <c r="F47" s="49">
        <v>3</v>
      </c>
      <c r="G47" s="50">
        <v>3.3000000000000002E-2</v>
      </c>
      <c r="H47" s="51">
        <v>0</v>
      </c>
      <c r="I47" s="51">
        <v>0</v>
      </c>
      <c r="J47" s="52">
        <v>0.45800000000000002</v>
      </c>
      <c r="K47" s="144">
        <f t="shared" si="11"/>
        <v>0.49099999999999999</v>
      </c>
      <c r="L47" s="50">
        <v>0</v>
      </c>
      <c r="M47" s="51">
        <v>0</v>
      </c>
      <c r="N47" s="51">
        <v>0</v>
      </c>
      <c r="O47" s="52">
        <v>0</v>
      </c>
      <c r="P47" s="144">
        <f t="shared" si="12"/>
        <v>0</v>
      </c>
      <c r="Q47" s="50">
        <v>0</v>
      </c>
      <c r="R47" s="51">
        <v>0</v>
      </c>
      <c r="S47" s="51">
        <v>0</v>
      </c>
      <c r="T47" s="52">
        <v>0</v>
      </c>
      <c r="U47" s="144">
        <f t="shared" si="13"/>
        <v>0</v>
      </c>
      <c r="V47" s="50">
        <v>0</v>
      </c>
      <c r="W47" s="51">
        <v>0</v>
      </c>
      <c r="X47" s="51">
        <v>0</v>
      </c>
      <c r="Y47" s="52">
        <v>0</v>
      </c>
      <c r="Z47" s="144">
        <f t="shared" si="14"/>
        <v>0</v>
      </c>
      <c r="AA47" s="50">
        <v>0</v>
      </c>
      <c r="AB47" s="51">
        <v>0</v>
      </c>
      <c r="AC47" s="51">
        <v>0</v>
      </c>
      <c r="AD47" s="52">
        <v>0</v>
      </c>
      <c r="AE47" s="144">
        <f t="shared" si="15"/>
        <v>0</v>
      </c>
      <c r="AF47" s="50">
        <v>0</v>
      </c>
      <c r="AG47" s="51">
        <v>0</v>
      </c>
      <c r="AH47" s="51">
        <v>0</v>
      </c>
      <c r="AI47" s="52">
        <v>0</v>
      </c>
      <c r="AJ47" s="144">
        <f t="shared" si="16"/>
        <v>0</v>
      </c>
      <c r="AK47" s="50">
        <v>0</v>
      </c>
      <c r="AL47" s="51">
        <v>0</v>
      </c>
      <c r="AM47" s="51">
        <v>0</v>
      </c>
      <c r="AN47" s="52">
        <v>0</v>
      </c>
      <c r="AO47" s="144">
        <f t="shared" si="17"/>
        <v>0</v>
      </c>
      <c r="AP47" s="50">
        <v>0</v>
      </c>
      <c r="AQ47" s="51">
        <v>0</v>
      </c>
      <c r="AR47" s="51">
        <v>0</v>
      </c>
      <c r="AS47" s="52">
        <v>0</v>
      </c>
      <c r="AT47" s="144">
        <f t="shared" si="18"/>
        <v>0</v>
      </c>
      <c r="AU47" s="96"/>
      <c r="AV47" s="76"/>
      <c r="AW47" s="55" t="s">
        <v>203</v>
      </c>
      <c r="AX47" s="56"/>
      <c r="AY47" s="30">
        <f t="shared" si="19"/>
        <v>0</v>
      </c>
      <c r="AZ47" s="30"/>
      <c r="BA47" s="1"/>
      <c r="BB47" s="150">
        <f t="shared" si="20"/>
        <v>29</v>
      </c>
      <c r="BC47" s="145" t="s">
        <v>222</v>
      </c>
      <c r="BD47" s="48" t="s">
        <v>33</v>
      </c>
      <c r="BE47" s="49">
        <v>3</v>
      </c>
      <c r="BF47" s="146" t="s">
        <v>223</v>
      </c>
      <c r="BG47" s="147" t="s">
        <v>224</v>
      </c>
      <c r="BH47" s="147" t="s">
        <v>225</v>
      </c>
      <c r="BI47" s="148" t="s">
        <v>226</v>
      </c>
      <c r="BJ47" s="149" t="s">
        <v>227</v>
      </c>
    </row>
    <row r="48" spans="2:62" x14ac:dyDescent="0.2">
      <c r="B48" s="46">
        <f>+B47+1</f>
        <v>30</v>
      </c>
      <c r="C48" s="135" t="s">
        <v>228</v>
      </c>
      <c r="D48" s="143"/>
      <c r="E48" s="48" t="s">
        <v>33</v>
      </c>
      <c r="F48" s="49">
        <v>3</v>
      </c>
      <c r="G48" s="50"/>
      <c r="H48" s="51"/>
      <c r="I48" s="51"/>
      <c r="J48" s="52"/>
      <c r="K48" s="144">
        <f t="shared" si="11"/>
        <v>0</v>
      </c>
      <c r="L48" s="50"/>
      <c r="M48" s="51"/>
      <c r="N48" s="51"/>
      <c r="O48" s="52"/>
      <c r="P48" s="144">
        <f t="shared" si="12"/>
        <v>0</v>
      </c>
      <c r="Q48" s="50"/>
      <c r="R48" s="51"/>
      <c r="S48" s="51"/>
      <c r="T48" s="52"/>
      <c r="U48" s="144">
        <f t="shared" si="13"/>
        <v>0</v>
      </c>
      <c r="V48" s="50"/>
      <c r="W48" s="51"/>
      <c r="X48" s="51"/>
      <c r="Y48" s="52"/>
      <c r="Z48" s="144">
        <f t="shared" si="14"/>
        <v>0</v>
      </c>
      <c r="AA48" s="50"/>
      <c r="AB48" s="51"/>
      <c r="AC48" s="51"/>
      <c r="AD48" s="52"/>
      <c r="AE48" s="144">
        <f t="shared" si="15"/>
        <v>0</v>
      </c>
      <c r="AF48" s="50"/>
      <c r="AG48" s="51"/>
      <c r="AH48" s="51"/>
      <c r="AI48" s="52"/>
      <c r="AJ48" s="144">
        <f t="shared" si="16"/>
        <v>0</v>
      </c>
      <c r="AK48" s="50"/>
      <c r="AL48" s="51"/>
      <c r="AM48" s="51"/>
      <c r="AN48" s="52"/>
      <c r="AO48" s="144">
        <f t="shared" si="17"/>
        <v>0</v>
      </c>
      <c r="AP48" s="50"/>
      <c r="AQ48" s="51"/>
      <c r="AR48" s="51"/>
      <c r="AS48" s="52"/>
      <c r="AT48" s="144">
        <f t="shared" si="18"/>
        <v>0</v>
      </c>
      <c r="AU48" s="96"/>
      <c r="AV48" s="76"/>
      <c r="AW48" s="55" t="s">
        <v>203</v>
      </c>
      <c r="AX48" s="56"/>
      <c r="AY48" s="30">
        <f t="shared" si="19"/>
        <v>0</v>
      </c>
      <c r="AZ48" s="30"/>
      <c r="BA48" s="1"/>
      <c r="BB48" s="46">
        <f t="shared" si="20"/>
        <v>30</v>
      </c>
      <c r="BC48" s="145" t="s">
        <v>229</v>
      </c>
      <c r="BD48" s="48" t="s">
        <v>33</v>
      </c>
      <c r="BE48" s="49">
        <v>3</v>
      </c>
      <c r="BF48" s="146" t="s">
        <v>230</v>
      </c>
      <c r="BG48" s="147" t="s">
        <v>231</v>
      </c>
      <c r="BH48" s="147" t="s">
        <v>232</v>
      </c>
      <c r="BI48" s="148" t="s">
        <v>233</v>
      </c>
      <c r="BJ48" s="149" t="s">
        <v>234</v>
      </c>
    </row>
    <row r="49" spans="2:62" x14ac:dyDescent="0.2">
      <c r="B49" s="151">
        <f t="shared" ref="B49:B54" si="21">+B48+1</f>
        <v>31</v>
      </c>
      <c r="C49" s="135" t="s">
        <v>235</v>
      </c>
      <c r="D49" s="152"/>
      <c r="E49" s="48" t="s">
        <v>33</v>
      </c>
      <c r="F49" s="49">
        <v>3</v>
      </c>
      <c r="G49" s="50"/>
      <c r="H49" s="51"/>
      <c r="I49" s="51"/>
      <c r="J49" s="52"/>
      <c r="K49" s="144">
        <f>SUM(G49:J49)</f>
        <v>0</v>
      </c>
      <c r="L49" s="50"/>
      <c r="M49" s="51"/>
      <c r="N49" s="51"/>
      <c r="O49" s="52"/>
      <c r="P49" s="144">
        <f>SUM(L49:O49)</f>
        <v>0</v>
      </c>
      <c r="Q49" s="50"/>
      <c r="R49" s="51"/>
      <c r="S49" s="51"/>
      <c r="T49" s="52"/>
      <c r="U49" s="144">
        <f>SUM(Q49:T49)</f>
        <v>0</v>
      </c>
      <c r="V49" s="50"/>
      <c r="W49" s="51"/>
      <c r="X49" s="51"/>
      <c r="Y49" s="52"/>
      <c r="Z49" s="144">
        <f>SUM(V49:Y49)</f>
        <v>0</v>
      </c>
      <c r="AA49" s="50"/>
      <c r="AB49" s="51"/>
      <c r="AC49" s="51"/>
      <c r="AD49" s="52"/>
      <c r="AE49" s="144">
        <f>SUM(AA49:AD49)</f>
        <v>0</v>
      </c>
      <c r="AF49" s="50"/>
      <c r="AG49" s="51"/>
      <c r="AH49" s="51"/>
      <c r="AI49" s="52"/>
      <c r="AJ49" s="144">
        <f>SUM(AF49:AI49)</f>
        <v>0</v>
      </c>
      <c r="AK49" s="50"/>
      <c r="AL49" s="51"/>
      <c r="AM49" s="51"/>
      <c r="AN49" s="52"/>
      <c r="AO49" s="144">
        <f>SUM(AK49:AN49)</f>
        <v>0</v>
      </c>
      <c r="AP49" s="50"/>
      <c r="AQ49" s="51"/>
      <c r="AR49" s="51"/>
      <c r="AS49" s="52"/>
      <c r="AT49" s="144">
        <f>SUM(AP49:AS49)</f>
        <v>0</v>
      </c>
      <c r="AU49" s="96"/>
      <c r="AV49" s="76"/>
      <c r="AW49" s="55" t="s">
        <v>203</v>
      </c>
      <c r="AX49" s="56"/>
      <c r="AY49" s="30">
        <f t="shared" si="19"/>
        <v>0</v>
      </c>
      <c r="AZ49" s="30"/>
      <c r="BA49" s="1"/>
      <c r="BB49" s="46">
        <f t="shared" si="20"/>
        <v>31</v>
      </c>
      <c r="BC49" s="145" t="s">
        <v>236</v>
      </c>
      <c r="BD49" s="48" t="s">
        <v>33</v>
      </c>
      <c r="BE49" s="49">
        <v>4</v>
      </c>
      <c r="BF49" s="146" t="s">
        <v>237</v>
      </c>
      <c r="BG49" s="147" t="s">
        <v>238</v>
      </c>
      <c r="BH49" s="147" t="s">
        <v>239</v>
      </c>
      <c r="BI49" s="148" t="s">
        <v>240</v>
      </c>
      <c r="BJ49" s="149" t="s">
        <v>241</v>
      </c>
    </row>
    <row r="50" spans="2:62" x14ac:dyDescent="0.2">
      <c r="B50" s="151">
        <f t="shared" si="21"/>
        <v>32</v>
      </c>
      <c r="C50" s="135" t="s">
        <v>242</v>
      </c>
      <c r="D50" s="152"/>
      <c r="E50" s="48" t="s">
        <v>33</v>
      </c>
      <c r="F50" s="49">
        <v>3</v>
      </c>
      <c r="G50" s="50"/>
      <c r="H50" s="51"/>
      <c r="I50" s="51"/>
      <c r="J50" s="52"/>
      <c r="K50" s="144">
        <f>SUM(G50:J50)</f>
        <v>0</v>
      </c>
      <c r="L50" s="50"/>
      <c r="M50" s="51"/>
      <c r="N50" s="51"/>
      <c r="O50" s="52"/>
      <c r="P50" s="144">
        <f>SUM(L50:O50)</f>
        <v>0</v>
      </c>
      <c r="Q50" s="50"/>
      <c r="R50" s="51"/>
      <c r="S50" s="51"/>
      <c r="T50" s="52"/>
      <c r="U50" s="144">
        <f>SUM(Q50:T50)</f>
        <v>0</v>
      </c>
      <c r="V50" s="50"/>
      <c r="W50" s="51"/>
      <c r="X50" s="51"/>
      <c r="Y50" s="52"/>
      <c r="Z50" s="144">
        <f>SUM(V50:Y50)</f>
        <v>0</v>
      </c>
      <c r="AA50" s="50"/>
      <c r="AB50" s="51"/>
      <c r="AC50" s="51"/>
      <c r="AD50" s="52"/>
      <c r="AE50" s="144">
        <f>SUM(AA50:AD50)</f>
        <v>0</v>
      </c>
      <c r="AF50" s="50"/>
      <c r="AG50" s="51"/>
      <c r="AH50" s="51"/>
      <c r="AI50" s="52"/>
      <c r="AJ50" s="144">
        <f>SUM(AF50:AI50)</f>
        <v>0</v>
      </c>
      <c r="AK50" s="50"/>
      <c r="AL50" s="51"/>
      <c r="AM50" s="51"/>
      <c r="AN50" s="52"/>
      <c r="AO50" s="144">
        <f>SUM(AK50:AN50)</f>
        <v>0</v>
      </c>
      <c r="AP50" s="50"/>
      <c r="AQ50" s="51"/>
      <c r="AR50" s="51"/>
      <c r="AS50" s="52"/>
      <c r="AT50" s="144">
        <f>SUM(AP50:AS50)</f>
        <v>0</v>
      </c>
      <c r="AU50" s="96"/>
      <c r="AV50" s="76"/>
      <c r="AW50" s="55" t="s">
        <v>203</v>
      </c>
      <c r="AX50" s="56"/>
      <c r="AY50" s="30">
        <f t="shared" si="19"/>
        <v>0</v>
      </c>
      <c r="AZ50" s="30"/>
      <c r="BA50" s="1"/>
      <c r="BB50" s="46">
        <f t="shared" si="20"/>
        <v>32</v>
      </c>
      <c r="BC50" s="145" t="s">
        <v>243</v>
      </c>
      <c r="BD50" s="48" t="s">
        <v>33</v>
      </c>
      <c r="BE50" s="49">
        <v>5</v>
      </c>
      <c r="BF50" s="146" t="s">
        <v>244</v>
      </c>
      <c r="BG50" s="147" t="s">
        <v>245</v>
      </c>
      <c r="BH50" s="147" t="s">
        <v>246</v>
      </c>
      <c r="BI50" s="148" t="s">
        <v>247</v>
      </c>
      <c r="BJ50" s="149" t="s">
        <v>248</v>
      </c>
    </row>
    <row r="51" spans="2:62" x14ac:dyDescent="0.2">
      <c r="B51" s="151">
        <f t="shared" si="21"/>
        <v>33</v>
      </c>
      <c r="C51" s="135" t="s">
        <v>249</v>
      </c>
      <c r="D51" s="152"/>
      <c r="E51" s="48" t="s">
        <v>33</v>
      </c>
      <c r="F51" s="49">
        <v>3</v>
      </c>
      <c r="G51" s="50"/>
      <c r="H51" s="51"/>
      <c r="I51" s="51"/>
      <c r="J51" s="52"/>
      <c r="K51" s="144">
        <f>SUM(G51:J51)</f>
        <v>0</v>
      </c>
      <c r="L51" s="50"/>
      <c r="M51" s="51"/>
      <c r="N51" s="51"/>
      <c r="O51" s="52"/>
      <c r="P51" s="144">
        <f>SUM(L51:O51)</f>
        <v>0</v>
      </c>
      <c r="Q51" s="50"/>
      <c r="R51" s="51"/>
      <c r="S51" s="51"/>
      <c r="T51" s="52"/>
      <c r="U51" s="144">
        <f>SUM(Q51:T51)</f>
        <v>0</v>
      </c>
      <c r="V51" s="50"/>
      <c r="W51" s="51"/>
      <c r="X51" s="51"/>
      <c r="Y51" s="52"/>
      <c r="Z51" s="144">
        <f>SUM(V51:Y51)</f>
        <v>0</v>
      </c>
      <c r="AA51" s="50"/>
      <c r="AB51" s="51"/>
      <c r="AC51" s="51"/>
      <c r="AD51" s="52"/>
      <c r="AE51" s="144">
        <f>SUM(AA51:AD51)</f>
        <v>0</v>
      </c>
      <c r="AF51" s="50"/>
      <c r="AG51" s="51"/>
      <c r="AH51" s="51"/>
      <c r="AI51" s="52"/>
      <c r="AJ51" s="144">
        <f>SUM(AF51:AI51)</f>
        <v>0</v>
      </c>
      <c r="AK51" s="50"/>
      <c r="AL51" s="51"/>
      <c r="AM51" s="51"/>
      <c r="AN51" s="52"/>
      <c r="AO51" s="144">
        <f>SUM(AK51:AN51)</f>
        <v>0</v>
      </c>
      <c r="AP51" s="50"/>
      <c r="AQ51" s="51"/>
      <c r="AR51" s="51"/>
      <c r="AS51" s="52"/>
      <c r="AT51" s="144">
        <f>SUM(AP51:AS51)</f>
        <v>0</v>
      </c>
      <c r="AU51" s="96"/>
      <c r="AV51" s="76"/>
      <c r="AW51" s="55" t="s">
        <v>203</v>
      </c>
      <c r="AX51" s="56"/>
      <c r="AY51" s="30">
        <f t="shared" si="19"/>
        <v>0</v>
      </c>
      <c r="AZ51" s="30"/>
      <c r="BA51" s="1"/>
      <c r="BB51" s="46">
        <f t="shared" si="20"/>
        <v>33</v>
      </c>
      <c r="BC51" s="145" t="s">
        <v>250</v>
      </c>
      <c r="BD51" s="48" t="s">
        <v>33</v>
      </c>
      <c r="BE51" s="49">
        <v>6</v>
      </c>
      <c r="BF51" s="146" t="s">
        <v>251</v>
      </c>
      <c r="BG51" s="147" t="s">
        <v>252</v>
      </c>
      <c r="BH51" s="147" t="s">
        <v>253</v>
      </c>
      <c r="BI51" s="148" t="s">
        <v>254</v>
      </c>
      <c r="BJ51" s="149" t="s">
        <v>255</v>
      </c>
    </row>
    <row r="52" spans="2:62" x14ac:dyDescent="0.2">
      <c r="B52" s="151">
        <f t="shared" si="21"/>
        <v>34</v>
      </c>
      <c r="C52" s="135" t="s">
        <v>256</v>
      </c>
      <c r="D52" s="152"/>
      <c r="E52" s="48" t="s">
        <v>33</v>
      </c>
      <c r="F52" s="49">
        <v>3</v>
      </c>
      <c r="G52" s="50"/>
      <c r="H52" s="51"/>
      <c r="I52" s="51"/>
      <c r="J52" s="52"/>
      <c r="K52" s="144">
        <f>SUM(G52:J52)</f>
        <v>0</v>
      </c>
      <c r="L52" s="50"/>
      <c r="M52" s="51"/>
      <c r="N52" s="51"/>
      <c r="O52" s="52"/>
      <c r="P52" s="144">
        <f>SUM(L52:O52)</f>
        <v>0</v>
      </c>
      <c r="Q52" s="50"/>
      <c r="R52" s="51"/>
      <c r="S52" s="51"/>
      <c r="T52" s="52"/>
      <c r="U52" s="144">
        <f>SUM(Q52:T52)</f>
        <v>0</v>
      </c>
      <c r="V52" s="50"/>
      <c r="W52" s="51"/>
      <c r="X52" s="51"/>
      <c r="Y52" s="52"/>
      <c r="Z52" s="144">
        <f>SUM(V52:Y52)</f>
        <v>0</v>
      </c>
      <c r="AA52" s="50"/>
      <c r="AB52" s="51"/>
      <c r="AC52" s="51"/>
      <c r="AD52" s="52"/>
      <c r="AE52" s="144">
        <f>SUM(AA52:AD52)</f>
        <v>0</v>
      </c>
      <c r="AF52" s="50"/>
      <c r="AG52" s="51"/>
      <c r="AH52" s="51"/>
      <c r="AI52" s="52"/>
      <c r="AJ52" s="144">
        <f>SUM(AF52:AI52)</f>
        <v>0</v>
      </c>
      <c r="AK52" s="50"/>
      <c r="AL52" s="51"/>
      <c r="AM52" s="51"/>
      <c r="AN52" s="52"/>
      <c r="AO52" s="144">
        <f>SUM(AK52:AN52)</f>
        <v>0</v>
      </c>
      <c r="AP52" s="50"/>
      <c r="AQ52" s="51"/>
      <c r="AR52" s="51"/>
      <c r="AS52" s="52"/>
      <c r="AT52" s="144">
        <f>SUM(AP52:AS52)</f>
        <v>0</v>
      </c>
      <c r="AU52" s="96"/>
      <c r="AV52" s="76"/>
      <c r="AW52" s="55" t="s">
        <v>203</v>
      </c>
      <c r="AX52" s="56"/>
      <c r="AY52" s="30">
        <f t="shared" si="19"/>
        <v>0</v>
      </c>
      <c r="AZ52" s="30"/>
      <c r="BA52" s="1"/>
      <c r="BB52" s="46">
        <f t="shared" si="20"/>
        <v>34</v>
      </c>
      <c r="BC52" s="145" t="s">
        <v>257</v>
      </c>
      <c r="BD52" s="48" t="s">
        <v>33</v>
      </c>
      <c r="BE52" s="49">
        <v>7</v>
      </c>
      <c r="BF52" s="146" t="s">
        <v>258</v>
      </c>
      <c r="BG52" s="147" t="s">
        <v>259</v>
      </c>
      <c r="BH52" s="147" t="s">
        <v>260</v>
      </c>
      <c r="BI52" s="148" t="s">
        <v>261</v>
      </c>
      <c r="BJ52" s="149" t="s">
        <v>262</v>
      </c>
    </row>
    <row r="53" spans="2:62" x14ac:dyDescent="0.2">
      <c r="B53" s="151">
        <f t="shared" si="21"/>
        <v>35</v>
      </c>
      <c r="C53" s="135" t="s">
        <v>263</v>
      </c>
      <c r="D53" s="152"/>
      <c r="E53" s="48" t="s">
        <v>33</v>
      </c>
      <c r="F53" s="49">
        <v>3</v>
      </c>
      <c r="G53" s="50"/>
      <c r="H53" s="51"/>
      <c r="I53" s="51"/>
      <c r="J53" s="52"/>
      <c r="K53" s="144">
        <f>SUM(G53:J53)</f>
        <v>0</v>
      </c>
      <c r="L53" s="50"/>
      <c r="M53" s="51"/>
      <c r="N53" s="51"/>
      <c r="O53" s="52"/>
      <c r="P53" s="144">
        <f>SUM(L53:O53)</f>
        <v>0</v>
      </c>
      <c r="Q53" s="50"/>
      <c r="R53" s="51"/>
      <c r="S53" s="51"/>
      <c r="T53" s="52"/>
      <c r="U53" s="144">
        <f>SUM(Q53:T53)</f>
        <v>0</v>
      </c>
      <c r="V53" s="50"/>
      <c r="W53" s="51"/>
      <c r="X53" s="51"/>
      <c r="Y53" s="52"/>
      <c r="Z53" s="144">
        <f>SUM(V53:Y53)</f>
        <v>0</v>
      </c>
      <c r="AA53" s="50"/>
      <c r="AB53" s="51"/>
      <c r="AC53" s="51"/>
      <c r="AD53" s="52"/>
      <c r="AE53" s="144">
        <f>SUM(AA53:AD53)</f>
        <v>0</v>
      </c>
      <c r="AF53" s="50"/>
      <c r="AG53" s="51"/>
      <c r="AH53" s="51"/>
      <c r="AI53" s="52"/>
      <c r="AJ53" s="144">
        <f>SUM(AF53:AI53)</f>
        <v>0</v>
      </c>
      <c r="AK53" s="50"/>
      <c r="AL53" s="51"/>
      <c r="AM53" s="51"/>
      <c r="AN53" s="52"/>
      <c r="AO53" s="144">
        <f>SUM(AK53:AN53)</f>
        <v>0</v>
      </c>
      <c r="AP53" s="50"/>
      <c r="AQ53" s="51"/>
      <c r="AR53" s="51"/>
      <c r="AS53" s="52"/>
      <c r="AT53" s="144">
        <f>SUM(AP53:AS53)</f>
        <v>0</v>
      </c>
      <c r="AU53" s="96"/>
      <c r="AV53" s="76"/>
      <c r="AW53" s="55" t="s">
        <v>203</v>
      </c>
      <c r="AX53" s="56"/>
      <c r="AY53" s="30">
        <f>(IF(SUM(BO53:DA53)=0,IF(BM53=1,$BM$4,0),$BO$4))</f>
        <v>0</v>
      </c>
      <c r="AZ53" s="30"/>
      <c r="BA53" s="1"/>
      <c r="BB53" s="46">
        <f t="shared" si="20"/>
        <v>35</v>
      </c>
      <c r="BC53" s="145" t="s">
        <v>264</v>
      </c>
      <c r="BD53" s="48" t="s">
        <v>33</v>
      </c>
      <c r="BE53" s="49">
        <v>8</v>
      </c>
      <c r="BF53" s="146" t="s">
        <v>265</v>
      </c>
      <c r="BG53" s="147" t="s">
        <v>266</v>
      </c>
      <c r="BH53" s="147" t="s">
        <v>267</v>
      </c>
      <c r="BI53" s="148" t="s">
        <v>268</v>
      </c>
      <c r="BJ53" s="149" t="s">
        <v>269</v>
      </c>
    </row>
    <row r="54" spans="2:62" ht="15" thickBot="1" x14ac:dyDescent="0.25">
      <c r="B54" s="80">
        <f t="shared" si="21"/>
        <v>36</v>
      </c>
      <c r="C54" s="81" t="s">
        <v>270</v>
      </c>
      <c r="D54" s="153"/>
      <c r="E54" s="82" t="s">
        <v>33</v>
      </c>
      <c r="F54" s="83">
        <v>3</v>
      </c>
      <c r="G54" s="154">
        <f>SUM(G44:G53)</f>
        <v>0.13895055195917613</v>
      </c>
      <c r="H54" s="155">
        <f>SUM(H44:H53)</f>
        <v>-0.22683932599571899</v>
      </c>
      <c r="I54" s="155">
        <f>SUM(I44:I53)</f>
        <v>-0.55994299287049032</v>
      </c>
      <c r="J54" s="156">
        <f>SUM(J44:J53)</f>
        <v>-1.9976784230929676</v>
      </c>
      <c r="K54" s="157">
        <f t="shared" si="11"/>
        <v>-2.6455101900000009</v>
      </c>
      <c r="L54" s="154">
        <f>SUM(L44:L53)</f>
        <v>0</v>
      </c>
      <c r="M54" s="155">
        <f>SUM(M44:M53)</f>
        <v>0</v>
      </c>
      <c r="N54" s="155">
        <f>SUM(N44:N53)</f>
        <v>0</v>
      </c>
      <c r="O54" s="156">
        <f>SUM(O44:O53)</f>
        <v>0</v>
      </c>
      <c r="P54" s="157">
        <f t="shared" si="12"/>
        <v>0</v>
      </c>
      <c r="Q54" s="154">
        <f>SUM(Q44:Q53)</f>
        <v>0</v>
      </c>
      <c r="R54" s="155">
        <f>SUM(R44:R53)</f>
        <v>0</v>
      </c>
      <c r="S54" s="155">
        <f>SUM(S44:S53)</f>
        <v>0</v>
      </c>
      <c r="T54" s="156">
        <f>SUM(T44:T53)</f>
        <v>0</v>
      </c>
      <c r="U54" s="157">
        <f t="shared" si="13"/>
        <v>0</v>
      </c>
      <c r="V54" s="154">
        <f>SUM(V44:V53)</f>
        <v>0</v>
      </c>
      <c r="W54" s="155">
        <f>SUM(W44:W53)</f>
        <v>0</v>
      </c>
      <c r="X54" s="155">
        <f>SUM(X44:X53)</f>
        <v>0</v>
      </c>
      <c r="Y54" s="156">
        <f>SUM(Y44:Y53)</f>
        <v>0</v>
      </c>
      <c r="Z54" s="157">
        <f t="shared" si="14"/>
        <v>0</v>
      </c>
      <c r="AA54" s="154">
        <f>SUM(AA44:AA53)</f>
        <v>0</v>
      </c>
      <c r="AB54" s="155">
        <f>SUM(AB44:AB53)</f>
        <v>0</v>
      </c>
      <c r="AC54" s="155">
        <f>SUM(AC44:AC53)</f>
        <v>0</v>
      </c>
      <c r="AD54" s="156">
        <f>SUM(AD44:AD53)</f>
        <v>0</v>
      </c>
      <c r="AE54" s="157">
        <f t="shared" si="15"/>
        <v>0</v>
      </c>
      <c r="AF54" s="154">
        <f>SUM(AF44:AF53)</f>
        <v>0</v>
      </c>
      <c r="AG54" s="155">
        <f>SUM(AG44:AG53)</f>
        <v>0</v>
      </c>
      <c r="AH54" s="155">
        <f>SUM(AH44:AH53)</f>
        <v>0</v>
      </c>
      <c r="AI54" s="156">
        <f>SUM(AI44:AI53)</f>
        <v>0</v>
      </c>
      <c r="AJ54" s="157">
        <f t="shared" si="16"/>
        <v>0</v>
      </c>
      <c r="AK54" s="154">
        <f>SUM(AK44:AK53)</f>
        <v>0</v>
      </c>
      <c r="AL54" s="155">
        <f>SUM(AL44:AL53)</f>
        <v>0</v>
      </c>
      <c r="AM54" s="155">
        <f>SUM(AM44:AM53)</f>
        <v>0</v>
      </c>
      <c r="AN54" s="156">
        <f>SUM(AN44:AN53)</f>
        <v>0</v>
      </c>
      <c r="AO54" s="157">
        <f t="shared" si="17"/>
        <v>0</v>
      </c>
      <c r="AP54" s="154">
        <f>SUM(AP44:AP53)</f>
        <v>0</v>
      </c>
      <c r="AQ54" s="155">
        <f>SUM(AQ44:AQ53)</f>
        <v>0</v>
      </c>
      <c r="AR54" s="155">
        <f>SUM(AR44:AR53)</f>
        <v>0</v>
      </c>
      <c r="AS54" s="156">
        <f>SUM(AS44:AS53)</f>
        <v>0</v>
      </c>
      <c r="AT54" s="157">
        <f t="shared" si="18"/>
        <v>0</v>
      </c>
      <c r="AU54" s="96"/>
      <c r="AV54" s="124" t="s">
        <v>271</v>
      </c>
      <c r="AW54" s="125"/>
      <c r="AX54" s="118"/>
      <c r="AY54" s="30"/>
      <c r="AZ54" s="30"/>
      <c r="BA54" s="1"/>
      <c r="BB54" s="80">
        <v>36</v>
      </c>
      <c r="BC54" s="81" t="s">
        <v>270</v>
      </c>
      <c r="BD54" s="82" t="s">
        <v>33</v>
      </c>
      <c r="BE54" s="83">
        <v>3</v>
      </c>
      <c r="BF54" s="158" t="s">
        <v>272</v>
      </c>
      <c r="BG54" s="159" t="s">
        <v>273</v>
      </c>
      <c r="BH54" s="159" t="s">
        <v>274</v>
      </c>
      <c r="BI54" s="160" t="s">
        <v>275</v>
      </c>
      <c r="BJ54" s="161" t="s">
        <v>276</v>
      </c>
    </row>
    <row r="55" spans="2:62" ht="15" thickBot="1" x14ac:dyDescent="0.25">
      <c r="B55" s="130"/>
      <c r="C55" s="131"/>
      <c r="D55" s="24"/>
      <c r="E55" s="24"/>
      <c r="F55" s="2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1"/>
      <c r="AV55" s="105"/>
      <c r="AW55" s="105"/>
      <c r="AX55" s="105"/>
      <c r="AY55" s="30"/>
      <c r="AZ55" s="30"/>
      <c r="BA55" s="1"/>
      <c r="BB55" s="130"/>
      <c r="BC55" s="131"/>
      <c r="BD55" s="24"/>
      <c r="BE55" s="24"/>
      <c r="BF55" s="132"/>
      <c r="BG55" s="132"/>
      <c r="BH55" s="132"/>
      <c r="BI55" s="132"/>
      <c r="BJ55" s="132"/>
    </row>
    <row r="56" spans="2:62" ht="15" thickBot="1" x14ac:dyDescent="0.25">
      <c r="B56" s="27" t="s">
        <v>277</v>
      </c>
      <c r="C56" s="133" t="s">
        <v>278</v>
      </c>
      <c r="D56" s="24"/>
      <c r="E56" s="29"/>
      <c r="F56" s="29"/>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1"/>
      <c r="AV56" s="100"/>
      <c r="AW56" s="100"/>
      <c r="AX56" s="100"/>
      <c r="AY56" s="30"/>
      <c r="AZ56" s="30"/>
      <c r="BA56" s="1"/>
      <c r="BB56" s="27" t="s">
        <v>277</v>
      </c>
      <c r="BC56" s="133" t="s">
        <v>278</v>
      </c>
      <c r="BD56" s="29"/>
      <c r="BE56" s="29"/>
      <c r="BF56" s="134"/>
      <c r="BG56" s="134"/>
      <c r="BH56" s="134"/>
      <c r="BI56" s="134"/>
      <c r="BJ56" s="134"/>
    </row>
    <row r="57" spans="2:62" ht="15" thickBot="1" x14ac:dyDescent="0.25">
      <c r="B57" s="162">
        <f>+B54+1</f>
        <v>37</v>
      </c>
      <c r="C57" s="163" t="s">
        <v>279</v>
      </c>
      <c r="D57" s="164"/>
      <c r="E57" s="164" t="s">
        <v>33</v>
      </c>
      <c r="F57" s="165">
        <v>3</v>
      </c>
      <c r="G57" s="166">
        <f>G41+G54</f>
        <v>68.468610022911434</v>
      </c>
      <c r="H57" s="167">
        <f>H41+H54</f>
        <v>41.906987921212291</v>
      </c>
      <c r="I57" s="167">
        <f>I41+I54</f>
        <v>191.67670842960516</v>
      </c>
      <c r="J57" s="168">
        <f>J41+J54</f>
        <v>299.44526626889638</v>
      </c>
      <c r="K57" s="169">
        <f>SUM(G57:J57)</f>
        <v>601.4975726426253</v>
      </c>
      <c r="L57" s="166">
        <f>L41+L54</f>
        <v>71.027829985845941</v>
      </c>
      <c r="M57" s="167">
        <f>M41+M54</f>
        <v>64.770574714782029</v>
      </c>
      <c r="N57" s="167">
        <f>N41+N54</f>
        <v>193.54193424075262</v>
      </c>
      <c r="O57" s="168">
        <f>O41+O54</f>
        <v>306.72627501341401</v>
      </c>
      <c r="P57" s="169">
        <f>SUM(L57:O57)</f>
        <v>636.06661395479455</v>
      </c>
      <c r="Q57" s="166">
        <f>Q41+Q54</f>
        <v>64.753936115537385</v>
      </c>
      <c r="R57" s="167">
        <f>R41+R54</f>
        <v>41.925788751187476</v>
      </c>
      <c r="S57" s="167">
        <f>S41+S54</f>
        <v>150.6649059126218</v>
      </c>
      <c r="T57" s="168">
        <f>T41+T54</f>
        <v>294.16766557105871</v>
      </c>
      <c r="U57" s="169">
        <f>SUM(Q57:T57)</f>
        <v>551.51229635040534</v>
      </c>
      <c r="V57" s="166">
        <f>V41+V54</f>
        <v>73.912288578732372</v>
      </c>
      <c r="W57" s="167">
        <f>W41+W54</f>
        <v>20.408501763440867</v>
      </c>
      <c r="X57" s="167">
        <f>X41+X54</f>
        <v>124.38835382463071</v>
      </c>
      <c r="Y57" s="168">
        <f>Y41+Y54</f>
        <v>334.35701989949547</v>
      </c>
      <c r="Z57" s="169">
        <f>SUM(V57:Y57)</f>
        <v>553.06616406629939</v>
      </c>
      <c r="AA57" s="166">
        <f>AA41+AA54</f>
        <v>73.336933765793404</v>
      </c>
      <c r="AB57" s="167">
        <f>AB41+AB54</f>
        <v>19.98852366514727</v>
      </c>
      <c r="AC57" s="167">
        <f>AC41+AC54</f>
        <v>138.19508385316547</v>
      </c>
      <c r="AD57" s="168">
        <f>AD41+AD54</f>
        <v>283.17348855331892</v>
      </c>
      <c r="AE57" s="169">
        <f>SUM(AA57:AD57)</f>
        <v>514.69402983742509</v>
      </c>
      <c r="AF57" s="166">
        <f>AF41+AF54</f>
        <v>82.316915871932594</v>
      </c>
      <c r="AG57" s="167">
        <f>AG41+AG54</f>
        <v>19.3087493672177</v>
      </c>
      <c r="AH57" s="167">
        <f>AH41+AH54</f>
        <v>150.44483412742159</v>
      </c>
      <c r="AI57" s="168">
        <f>AI41+AI54</f>
        <v>253.03872047239548</v>
      </c>
      <c r="AJ57" s="169">
        <f>SUM(AF57:AI57)</f>
        <v>505.10921983896736</v>
      </c>
      <c r="AK57" s="166">
        <f>AK41+AK54</f>
        <v>93.22608134700252</v>
      </c>
      <c r="AL57" s="167">
        <f>AL41+AL54</f>
        <v>19.289921851514968</v>
      </c>
      <c r="AM57" s="167">
        <f>AM41+AM54</f>
        <v>131.0702256641828</v>
      </c>
      <c r="AN57" s="168">
        <f>AN41+AN54</f>
        <v>238.78358155916249</v>
      </c>
      <c r="AO57" s="169">
        <f>SUM(AK57:AN57)</f>
        <v>482.36981042186278</v>
      </c>
      <c r="AP57" s="166">
        <f>AP41+AP54</f>
        <v>99.18188744789056</v>
      </c>
      <c r="AQ57" s="167">
        <f>AQ41+AQ54</f>
        <v>19.323274713625199</v>
      </c>
      <c r="AR57" s="167">
        <f>AR41+AR54</f>
        <v>115.01152668522656</v>
      </c>
      <c r="AS57" s="168">
        <f>AS41+AS54</f>
        <v>234.02459744942487</v>
      </c>
      <c r="AT57" s="169">
        <f>SUM(AP57:AS57)</f>
        <v>467.54128629616719</v>
      </c>
      <c r="AU57" s="96"/>
      <c r="AV57" s="170" t="s">
        <v>280</v>
      </c>
      <c r="AW57" s="171"/>
      <c r="AX57" s="118"/>
      <c r="AY57" s="30"/>
      <c r="AZ57" s="30"/>
      <c r="BA57" s="1"/>
      <c r="BB57" s="162">
        <f>+BB54+1</f>
        <v>37</v>
      </c>
      <c r="BC57" s="163" t="s">
        <v>281</v>
      </c>
      <c r="BD57" s="164" t="s">
        <v>33</v>
      </c>
      <c r="BE57" s="165">
        <v>3</v>
      </c>
      <c r="BF57" s="172" t="s">
        <v>282</v>
      </c>
      <c r="BG57" s="173" t="s">
        <v>283</v>
      </c>
      <c r="BH57" s="173" t="s">
        <v>284</v>
      </c>
      <c r="BI57" s="174" t="s">
        <v>285</v>
      </c>
      <c r="BJ57" s="175" t="s">
        <v>286</v>
      </c>
    </row>
    <row r="58" spans="2:62" x14ac:dyDescent="0.2">
      <c r="B58" s="96"/>
      <c r="C58" s="96"/>
      <c r="D58" s="17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177"/>
      <c r="AL58" s="178"/>
      <c r="AM58" s="96"/>
      <c r="AN58" s="96"/>
      <c r="AO58" s="96"/>
      <c r="AP58" s="96"/>
      <c r="AQ58" s="96"/>
      <c r="AR58" s="96"/>
      <c r="AS58" s="96"/>
      <c r="AT58" s="96"/>
      <c r="AU58" s="96"/>
      <c r="AV58" s="179"/>
      <c r="AW58" s="180"/>
      <c r="AX58" s="180"/>
      <c r="AY58" s="180"/>
      <c r="AZ58" s="180"/>
      <c r="BA58" s="1"/>
    </row>
    <row r="59" spans="2:62" x14ac:dyDescent="0.2">
      <c r="B59" s="181" t="s">
        <v>287</v>
      </c>
      <c r="C59" s="182"/>
      <c r="D59" s="183"/>
      <c r="E59" s="183"/>
      <c r="F59" s="183"/>
      <c r="G59" s="26"/>
      <c r="H59" s="184"/>
      <c r="I59" s="184"/>
      <c r="J59" s="184"/>
      <c r="K59" s="184"/>
      <c r="L59" s="184"/>
      <c r="M59" s="184"/>
      <c r="N59" s="184"/>
      <c r="O59" s="184"/>
      <c r="P59" s="184"/>
      <c r="Q59" s="184"/>
      <c r="R59" s="96"/>
      <c r="S59" s="96"/>
      <c r="T59" s="96"/>
      <c r="U59" s="96"/>
      <c r="V59" s="96"/>
      <c r="W59" s="96"/>
      <c r="X59" s="96"/>
      <c r="Y59" s="96"/>
      <c r="Z59" s="96"/>
      <c r="AA59" s="96"/>
      <c r="AB59" s="96"/>
      <c r="AC59" s="96"/>
      <c r="AD59" s="96"/>
      <c r="AE59" s="96"/>
      <c r="AF59" s="96"/>
      <c r="AG59" s="96"/>
      <c r="AH59" s="96"/>
      <c r="AI59" s="96"/>
      <c r="AJ59" s="96"/>
      <c r="AK59" s="185"/>
      <c r="AL59" s="11"/>
      <c r="AM59" s="96"/>
      <c r="AN59" s="96"/>
      <c r="AO59" s="96"/>
      <c r="AP59" s="96"/>
      <c r="AQ59" s="96"/>
      <c r="AR59" s="96"/>
      <c r="AS59" s="96"/>
      <c r="AT59" s="96"/>
      <c r="AU59" s="96"/>
      <c r="AV59" s="179"/>
      <c r="AW59" s="180"/>
      <c r="AX59" s="180"/>
      <c r="AY59" s="180"/>
      <c r="AZ59" s="180"/>
      <c r="BA59" s="1"/>
    </row>
    <row r="60" spans="2:62" x14ac:dyDescent="0.2">
      <c r="B60" s="186"/>
      <c r="C60" s="187" t="s">
        <v>288</v>
      </c>
      <c r="D60" s="183"/>
      <c r="E60" s="183"/>
      <c r="F60" s="183"/>
      <c r="G60" s="26"/>
      <c r="H60" s="184"/>
      <c r="I60" s="184"/>
      <c r="J60" s="184"/>
      <c r="K60" s="184"/>
      <c r="L60" s="184"/>
      <c r="M60" s="184"/>
      <c r="N60" s="184"/>
      <c r="O60" s="184"/>
      <c r="P60" s="184"/>
      <c r="Q60" s="184"/>
      <c r="R60" s="96"/>
      <c r="S60" s="96"/>
      <c r="T60" s="96"/>
      <c r="U60" s="96"/>
      <c r="V60" s="96"/>
      <c r="W60" s="96"/>
      <c r="X60" s="96"/>
      <c r="Y60" s="96"/>
      <c r="Z60" s="96"/>
      <c r="AA60" s="96"/>
      <c r="AB60" s="96"/>
      <c r="AC60" s="96"/>
      <c r="AD60" s="96"/>
      <c r="AE60" s="96"/>
      <c r="AF60" s="96"/>
      <c r="AG60" s="96"/>
      <c r="AH60" s="96"/>
      <c r="AI60" s="96"/>
      <c r="AJ60" s="96"/>
      <c r="AK60" s="185"/>
      <c r="AL60" s="11"/>
      <c r="AM60" s="96"/>
      <c r="AN60" s="96"/>
      <c r="AO60" s="96"/>
      <c r="AP60" s="96"/>
      <c r="AQ60" s="96"/>
      <c r="AR60" s="96"/>
      <c r="AS60" s="96"/>
      <c r="AT60" s="96"/>
      <c r="AU60" s="96"/>
      <c r="AV60" s="179"/>
      <c r="AW60" s="180"/>
      <c r="AX60" s="180"/>
      <c r="AY60" s="180"/>
      <c r="AZ60" s="180"/>
      <c r="BA60" s="1"/>
    </row>
    <row r="61" spans="2:62" x14ac:dyDescent="0.2">
      <c r="B61" s="188"/>
      <c r="C61" s="187" t="s">
        <v>289</v>
      </c>
      <c r="D61" s="183"/>
      <c r="E61" s="183"/>
      <c r="F61" s="183"/>
      <c r="G61" s="26"/>
      <c r="H61" s="184"/>
      <c r="I61" s="184"/>
      <c r="J61" s="184"/>
      <c r="K61" s="184"/>
      <c r="L61" s="184"/>
      <c r="M61" s="184"/>
      <c r="N61" s="184"/>
      <c r="O61" s="184"/>
      <c r="P61" s="184"/>
      <c r="Q61" s="184"/>
      <c r="R61" s="96"/>
      <c r="S61" s="96"/>
      <c r="T61" s="96"/>
      <c r="U61" s="96"/>
      <c r="V61" s="96"/>
      <c r="W61" s="96"/>
      <c r="X61" s="96"/>
      <c r="Y61" s="96"/>
      <c r="Z61" s="96"/>
      <c r="AA61" s="96"/>
      <c r="AB61" s="96"/>
      <c r="AC61" s="96"/>
      <c r="AD61" s="96"/>
      <c r="AE61" s="96"/>
      <c r="AF61" s="96"/>
      <c r="AG61" s="96"/>
      <c r="AH61" s="96"/>
      <c r="AI61" s="96"/>
      <c r="AJ61" s="96"/>
      <c r="AK61" s="185"/>
      <c r="AL61" s="11"/>
      <c r="AM61" s="96"/>
      <c r="AN61" s="96"/>
      <c r="AO61" s="96"/>
      <c r="AP61" s="96"/>
      <c r="AQ61" s="96"/>
      <c r="AR61" s="96"/>
      <c r="AS61" s="96"/>
      <c r="AT61" s="96"/>
      <c r="AU61" s="96"/>
      <c r="AV61" s="179"/>
      <c r="AW61" s="180"/>
      <c r="AX61" s="180"/>
      <c r="AY61" s="180"/>
      <c r="AZ61" s="180"/>
      <c r="BA61" s="1"/>
    </row>
    <row r="62" spans="2:62" x14ac:dyDescent="0.2">
      <c r="B62" s="189"/>
      <c r="C62" s="187" t="s">
        <v>290</v>
      </c>
      <c r="D62" s="183"/>
      <c r="E62" s="183"/>
      <c r="F62" s="183"/>
      <c r="G62" s="26"/>
      <c r="H62" s="184"/>
      <c r="I62" s="184"/>
      <c r="J62" s="184"/>
      <c r="K62" s="184"/>
      <c r="L62" s="184"/>
      <c r="M62" s="184"/>
      <c r="N62" s="184"/>
      <c r="O62" s="184"/>
      <c r="P62" s="184"/>
      <c r="Q62" s="184"/>
      <c r="R62" s="96"/>
      <c r="S62" s="96"/>
      <c r="T62" s="96"/>
      <c r="U62" s="96"/>
      <c r="V62" s="96"/>
      <c r="W62" s="96"/>
      <c r="X62" s="96"/>
      <c r="Y62" s="96"/>
      <c r="Z62" s="96"/>
      <c r="AA62" s="96"/>
      <c r="AB62" s="96"/>
      <c r="AC62" s="96"/>
      <c r="AD62" s="96"/>
      <c r="AE62" s="96"/>
      <c r="AF62" s="96"/>
      <c r="AG62" s="96"/>
      <c r="AH62" s="96"/>
      <c r="AI62" s="96"/>
      <c r="AJ62" s="96"/>
      <c r="AK62" s="185"/>
      <c r="AL62" s="11"/>
      <c r="AM62" s="96"/>
      <c r="AN62" s="96"/>
      <c r="AO62" s="96"/>
      <c r="AP62" s="96"/>
      <c r="AQ62" s="96"/>
      <c r="AR62" s="96"/>
      <c r="AS62" s="96"/>
      <c r="AT62" s="96"/>
      <c r="AU62" s="96"/>
      <c r="AV62" s="179"/>
      <c r="AW62" s="180"/>
      <c r="AX62" s="180"/>
      <c r="AY62" s="180"/>
      <c r="AZ62" s="180"/>
      <c r="BA62" s="1"/>
    </row>
    <row r="63" spans="2:62" x14ac:dyDescent="0.2">
      <c r="B63" s="190"/>
      <c r="C63" s="187" t="s">
        <v>291</v>
      </c>
      <c r="D63" s="183"/>
      <c r="E63" s="183"/>
      <c r="F63" s="183"/>
      <c r="G63" s="26"/>
      <c r="H63" s="184"/>
      <c r="I63" s="184"/>
      <c r="J63" s="184"/>
      <c r="K63" s="184"/>
      <c r="L63" s="184"/>
      <c r="M63" s="184"/>
      <c r="N63" s="184"/>
      <c r="O63" s="184"/>
      <c r="P63" s="184"/>
      <c r="Q63" s="184"/>
      <c r="R63" s="96"/>
      <c r="S63" s="96"/>
      <c r="T63" s="96"/>
      <c r="U63" s="96"/>
      <c r="V63" s="96"/>
      <c r="W63" s="96"/>
      <c r="X63" s="96"/>
      <c r="Y63" s="96"/>
      <c r="Z63" s="96"/>
      <c r="AA63" s="96"/>
      <c r="AB63" s="96"/>
      <c r="AC63" s="96"/>
      <c r="AD63" s="96"/>
      <c r="AE63" s="96"/>
      <c r="AF63" s="96"/>
      <c r="AG63" s="96"/>
      <c r="AH63" s="96"/>
      <c r="AI63" s="96"/>
      <c r="AJ63" s="96"/>
      <c r="AK63" s="185"/>
      <c r="AL63" s="11"/>
      <c r="AM63" s="96"/>
      <c r="AN63" s="96"/>
      <c r="AO63" s="96"/>
      <c r="AP63" s="96"/>
      <c r="AQ63" s="96"/>
      <c r="AR63" s="96"/>
      <c r="AS63" s="96"/>
      <c r="AT63" s="96"/>
      <c r="AU63" s="96"/>
      <c r="AV63" s="179"/>
      <c r="AW63" s="180"/>
      <c r="AX63" s="180"/>
      <c r="AY63" s="180"/>
      <c r="AZ63" s="180"/>
      <c r="BA63" s="1"/>
    </row>
    <row r="64" spans="2:62" ht="15" thickBot="1" x14ac:dyDescent="0.25">
      <c r="B64" s="191"/>
      <c r="C64" s="187"/>
      <c r="D64" s="183"/>
      <c r="E64" s="183"/>
      <c r="F64" s="183"/>
      <c r="G64" s="26"/>
      <c r="H64" s="184"/>
      <c r="I64" s="184"/>
      <c r="J64" s="184"/>
      <c r="K64" s="184"/>
      <c r="L64" s="184"/>
      <c r="M64" s="184"/>
      <c r="N64" s="184"/>
      <c r="O64" s="184"/>
      <c r="P64" s="184"/>
      <c r="Q64" s="184"/>
      <c r="R64" s="96"/>
      <c r="S64" s="96"/>
      <c r="T64" s="96"/>
      <c r="U64" s="96"/>
      <c r="V64" s="96"/>
      <c r="W64" s="96"/>
      <c r="X64" s="96"/>
      <c r="Y64" s="96"/>
      <c r="Z64" s="96"/>
      <c r="AA64" s="96"/>
      <c r="AB64" s="96"/>
      <c r="AC64" s="96"/>
      <c r="AD64" s="96"/>
      <c r="AE64" s="96"/>
      <c r="AF64" s="96"/>
      <c r="AG64" s="96"/>
      <c r="AH64" s="96"/>
      <c r="AI64" s="96"/>
      <c r="AJ64" s="96"/>
      <c r="AK64" s="185"/>
      <c r="AL64" s="11"/>
      <c r="AM64" s="96"/>
      <c r="AN64" s="96"/>
      <c r="AO64" s="96"/>
      <c r="AP64" s="96"/>
      <c r="AQ64" s="96"/>
      <c r="AR64" s="96"/>
      <c r="AS64" s="96"/>
      <c r="AT64" s="96"/>
      <c r="AU64" s="96"/>
      <c r="AV64" s="179"/>
      <c r="AW64" s="180"/>
      <c r="AX64" s="180"/>
      <c r="AY64" s="180"/>
      <c r="AZ64" s="180"/>
      <c r="BA64" s="1"/>
    </row>
    <row r="65" spans="2:53" ht="16.5" thickBot="1" x14ac:dyDescent="0.25">
      <c r="B65" s="759" t="s">
        <v>292</v>
      </c>
      <c r="C65" s="760"/>
      <c r="D65" s="760"/>
      <c r="E65" s="760"/>
      <c r="F65" s="760"/>
      <c r="G65" s="760"/>
      <c r="H65" s="760"/>
      <c r="I65" s="760"/>
      <c r="J65" s="760"/>
      <c r="K65" s="760"/>
      <c r="L65" s="760"/>
      <c r="M65" s="760"/>
      <c r="N65" s="760"/>
      <c r="O65" s="760"/>
      <c r="P65" s="760"/>
      <c r="Q65" s="760"/>
      <c r="R65" s="760"/>
      <c r="S65" s="760"/>
      <c r="T65" s="760"/>
      <c r="U65" s="761"/>
      <c r="V65" s="96"/>
      <c r="W65" s="96"/>
      <c r="X65" s="96"/>
      <c r="Y65" s="96"/>
      <c r="Z65" s="96"/>
      <c r="AA65" s="96"/>
      <c r="AB65" s="96"/>
      <c r="AC65" s="96"/>
      <c r="AD65" s="96"/>
      <c r="AE65" s="96"/>
      <c r="AF65" s="96"/>
      <c r="AG65" s="96"/>
      <c r="AH65" s="96"/>
      <c r="AI65" s="96"/>
      <c r="AJ65" s="96"/>
      <c r="AK65" s="185"/>
      <c r="AL65" s="11"/>
      <c r="AM65" s="96"/>
      <c r="AN65" s="96"/>
      <c r="AO65" s="96"/>
      <c r="AP65" s="96"/>
      <c r="AQ65" s="96"/>
      <c r="AR65" s="96"/>
      <c r="AS65" s="96"/>
      <c r="AT65" s="96"/>
      <c r="AU65" s="96"/>
      <c r="AV65" s="179"/>
      <c r="AW65" s="180"/>
      <c r="AX65" s="180"/>
      <c r="AY65" s="180"/>
      <c r="AZ65" s="180"/>
      <c r="BA65" s="1"/>
    </row>
    <row r="66" spans="2:53" ht="16.5" thickBot="1" x14ac:dyDescent="0.25">
      <c r="B66" s="192"/>
      <c r="C66" s="193"/>
      <c r="D66" s="194"/>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85"/>
      <c r="AL66" s="11"/>
      <c r="AM66" s="11"/>
      <c r="AN66" s="11"/>
      <c r="AO66" s="11"/>
      <c r="AP66" s="11"/>
      <c r="AQ66" s="11"/>
      <c r="AR66" s="11"/>
      <c r="AS66" s="11"/>
      <c r="AT66" s="11"/>
      <c r="AU66" s="11"/>
      <c r="AV66" s="100"/>
      <c r="AW66" s="180"/>
      <c r="AX66" s="180"/>
      <c r="AY66" s="180"/>
      <c r="AZ66" s="180"/>
      <c r="BA66" s="1"/>
    </row>
    <row r="67" spans="2:53" ht="15" thickBot="1" x14ac:dyDescent="0.25">
      <c r="B67" s="748" t="s">
        <v>293</v>
      </c>
      <c r="C67" s="749"/>
      <c r="D67" s="749"/>
      <c r="E67" s="749"/>
      <c r="F67" s="749"/>
      <c r="G67" s="749"/>
      <c r="H67" s="749"/>
      <c r="I67" s="749"/>
      <c r="J67" s="749"/>
      <c r="K67" s="749"/>
      <c r="L67" s="749"/>
      <c r="M67" s="749"/>
      <c r="N67" s="749"/>
      <c r="O67" s="749"/>
      <c r="P67" s="749"/>
      <c r="Q67" s="749"/>
      <c r="R67" s="749"/>
      <c r="S67" s="749"/>
      <c r="T67" s="749"/>
      <c r="U67" s="750"/>
      <c r="V67" s="195"/>
      <c r="W67" s="195"/>
      <c r="X67" s="195"/>
      <c r="Y67" s="195"/>
      <c r="Z67" s="195"/>
      <c r="AA67" s="195"/>
      <c r="AB67" s="195"/>
      <c r="AC67" s="195"/>
      <c r="AD67" s="195"/>
      <c r="AE67" s="195"/>
      <c r="AF67" s="195"/>
      <c r="AG67" s="195"/>
      <c r="AH67" s="195"/>
      <c r="AI67" s="195"/>
      <c r="AJ67" s="195"/>
      <c r="AK67" s="185"/>
      <c r="AL67" s="11"/>
      <c r="AM67" s="11"/>
      <c r="AN67" s="11"/>
      <c r="AO67" s="11"/>
      <c r="AP67" s="11"/>
      <c r="AQ67" s="11"/>
      <c r="AR67" s="11"/>
      <c r="AS67" s="11"/>
      <c r="AT67" s="11"/>
      <c r="AU67" s="11"/>
      <c r="AV67" s="100"/>
      <c r="AW67" s="180"/>
      <c r="AX67" s="180"/>
      <c r="AY67" s="180"/>
      <c r="AZ67" s="180"/>
      <c r="BA67" s="1"/>
    </row>
    <row r="68" spans="2:53" ht="16.5" thickBot="1" x14ac:dyDescent="0.25">
      <c r="B68" s="192"/>
      <c r="C68" s="193"/>
      <c r="D68" s="194"/>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85"/>
      <c r="AL68" s="11"/>
      <c r="AM68" s="11"/>
      <c r="AN68" s="11"/>
      <c r="AO68" s="11"/>
      <c r="AP68" s="11"/>
      <c r="AQ68" s="11"/>
      <c r="AR68" s="11"/>
      <c r="AS68" s="11"/>
      <c r="AT68" s="11"/>
      <c r="AU68" s="11"/>
      <c r="AV68" s="100"/>
      <c r="AW68" s="180"/>
      <c r="AX68" s="180"/>
      <c r="AY68" s="180"/>
      <c r="AZ68" s="180"/>
      <c r="BA68" s="1"/>
    </row>
    <row r="69" spans="2:53" x14ac:dyDescent="0.2">
      <c r="B69" s="196" t="s">
        <v>294</v>
      </c>
      <c r="C69" s="764" t="s">
        <v>295</v>
      </c>
      <c r="D69" s="764"/>
      <c r="E69" s="764"/>
      <c r="F69" s="764"/>
      <c r="G69" s="764"/>
      <c r="H69" s="764"/>
      <c r="I69" s="764"/>
      <c r="J69" s="764"/>
      <c r="K69" s="764"/>
      <c r="L69" s="764"/>
      <c r="M69" s="764"/>
      <c r="N69" s="764"/>
      <c r="O69" s="764"/>
      <c r="P69" s="764"/>
      <c r="Q69" s="764"/>
      <c r="R69" s="764"/>
      <c r="S69" s="764"/>
      <c r="T69" s="764"/>
      <c r="U69" s="765"/>
      <c r="V69" s="197"/>
      <c r="W69" s="197"/>
      <c r="X69" s="197"/>
      <c r="Y69" s="197"/>
      <c r="Z69" s="197"/>
      <c r="AA69" s="197"/>
      <c r="AB69" s="197"/>
      <c r="AC69" s="197"/>
      <c r="AD69" s="197"/>
      <c r="AE69" s="197"/>
      <c r="AF69" s="197"/>
      <c r="AG69" s="197"/>
      <c r="AH69" s="197"/>
      <c r="AI69" s="197"/>
      <c r="AJ69" s="197"/>
      <c r="AK69" s="185"/>
      <c r="AL69" s="11"/>
      <c r="AM69" s="11"/>
      <c r="AN69" s="11"/>
      <c r="AO69" s="11"/>
      <c r="AP69" s="11"/>
      <c r="AQ69" s="11"/>
      <c r="AR69" s="11"/>
      <c r="AS69" s="11"/>
      <c r="AT69" s="11"/>
      <c r="AU69" s="11"/>
      <c r="AV69" s="100"/>
      <c r="AW69" s="180"/>
      <c r="AX69" s="180"/>
      <c r="AY69" s="180"/>
      <c r="AZ69" s="180"/>
      <c r="BA69" s="1"/>
    </row>
    <row r="70" spans="2:53" x14ac:dyDescent="0.2">
      <c r="B70" s="198" t="s">
        <v>296</v>
      </c>
      <c r="C70" s="199" t="str">
        <f>$C$8</f>
        <v>Operating expenditure (excluding Atypical expenditure)</v>
      </c>
      <c r="D70" s="199"/>
      <c r="E70" s="199"/>
      <c r="F70" s="199"/>
      <c r="G70" s="199"/>
      <c r="H70" s="199"/>
      <c r="I70" s="199"/>
      <c r="J70" s="199"/>
      <c r="K70" s="199"/>
      <c r="L70" s="199"/>
      <c r="M70" s="199"/>
      <c r="N70" s="199"/>
      <c r="O70" s="199"/>
      <c r="P70" s="199"/>
      <c r="Q70" s="199"/>
      <c r="R70" s="199"/>
      <c r="S70" s="199"/>
      <c r="T70" s="199"/>
      <c r="U70" s="200"/>
      <c r="V70" s="197"/>
      <c r="W70" s="197"/>
      <c r="X70" s="197"/>
      <c r="Y70" s="197"/>
      <c r="Z70" s="197"/>
      <c r="AA70" s="197"/>
      <c r="AB70" s="197"/>
      <c r="AC70" s="197"/>
      <c r="AD70" s="197"/>
      <c r="AE70" s="197"/>
      <c r="AF70" s="197"/>
      <c r="AG70" s="197"/>
      <c r="AH70" s="197"/>
      <c r="AI70" s="197"/>
      <c r="AJ70" s="197"/>
      <c r="AK70" s="185"/>
      <c r="AL70" s="11"/>
      <c r="AM70" s="11"/>
      <c r="AN70" s="11"/>
      <c r="AO70" s="11"/>
      <c r="AP70" s="11"/>
      <c r="AQ70" s="11"/>
      <c r="AR70" s="11"/>
      <c r="AS70" s="11"/>
      <c r="AT70" s="11"/>
      <c r="AU70" s="11"/>
      <c r="AV70" s="100"/>
      <c r="AW70" s="180"/>
      <c r="AX70" s="180"/>
      <c r="AY70" s="180"/>
      <c r="AZ70" s="180"/>
      <c r="BA70" s="1"/>
    </row>
    <row r="71" spans="2:53" x14ac:dyDescent="0.2">
      <c r="B71" s="201">
        <v>1</v>
      </c>
      <c r="C71" s="762" t="s">
        <v>297</v>
      </c>
      <c r="D71" s="762"/>
      <c r="E71" s="762"/>
      <c r="F71" s="762"/>
      <c r="G71" s="762"/>
      <c r="H71" s="762"/>
      <c r="I71" s="762"/>
      <c r="J71" s="762"/>
      <c r="K71" s="762"/>
      <c r="L71" s="762"/>
      <c r="M71" s="762"/>
      <c r="N71" s="762"/>
      <c r="O71" s="762"/>
      <c r="P71" s="762"/>
      <c r="Q71" s="762"/>
      <c r="R71" s="762"/>
      <c r="S71" s="762"/>
      <c r="T71" s="762"/>
      <c r="U71" s="763"/>
      <c r="V71" s="202"/>
      <c r="W71" s="202"/>
      <c r="X71" s="202"/>
      <c r="Y71" s="202"/>
      <c r="Z71" s="202"/>
      <c r="AA71" s="202"/>
      <c r="AB71" s="202"/>
      <c r="AC71" s="202"/>
      <c r="AD71" s="202"/>
      <c r="AE71" s="202"/>
      <c r="AF71" s="202"/>
      <c r="AG71" s="202"/>
      <c r="AH71" s="202"/>
      <c r="AI71" s="202"/>
      <c r="AJ71" s="202"/>
      <c r="AK71" s="203"/>
      <c r="AL71" s="204"/>
      <c r="AM71" s="11"/>
      <c r="AN71" s="11"/>
      <c r="AO71" s="11"/>
      <c r="AP71" s="11"/>
      <c r="AQ71" s="11"/>
      <c r="AR71" s="11"/>
      <c r="AS71" s="11"/>
      <c r="AT71" s="11"/>
      <c r="AU71" s="11"/>
      <c r="AV71" s="100"/>
      <c r="AW71" s="180"/>
      <c r="AX71" s="180"/>
      <c r="AY71" s="180"/>
      <c r="AZ71" s="180"/>
      <c r="BA71" s="1"/>
    </row>
    <row r="72" spans="2:53" x14ac:dyDescent="0.2">
      <c r="B72" s="201">
        <f>+B71+1</f>
        <v>2</v>
      </c>
      <c r="C72" s="762" t="s">
        <v>298</v>
      </c>
      <c r="D72" s="762"/>
      <c r="E72" s="762"/>
      <c r="F72" s="762"/>
      <c r="G72" s="762"/>
      <c r="H72" s="762"/>
      <c r="I72" s="762"/>
      <c r="J72" s="762"/>
      <c r="K72" s="762"/>
      <c r="L72" s="762"/>
      <c r="M72" s="762"/>
      <c r="N72" s="762"/>
      <c r="O72" s="762"/>
      <c r="P72" s="762"/>
      <c r="Q72" s="762"/>
      <c r="R72" s="762"/>
      <c r="S72" s="762"/>
      <c r="T72" s="762"/>
      <c r="U72" s="763"/>
      <c r="V72" s="202"/>
      <c r="W72" s="202"/>
      <c r="X72" s="202"/>
      <c r="Y72" s="202"/>
      <c r="Z72" s="202"/>
      <c r="AA72" s="202"/>
      <c r="AB72" s="202"/>
      <c r="AC72" s="202"/>
      <c r="AD72" s="202"/>
      <c r="AE72" s="202"/>
      <c r="AF72" s="202"/>
      <c r="AG72" s="202"/>
      <c r="AH72" s="202"/>
      <c r="AI72" s="202"/>
      <c r="AJ72" s="202"/>
      <c r="AK72" s="203"/>
      <c r="AL72" s="204"/>
      <c r="AM72" s="11"/>
      <c r="AN72" s="11"/>
      <c r="AO72" s="11"/>
      <c r="AP72" s="11"/>
      <c r="AQ72" s="11"/>
      <c r="AR72" s="11"/>
      <c r="AS72" s="11"/>
      <c r="AT72" s="11"/>
      <c r="AU72" s="11"/>
      <c r="AV72" s="100"/>
      <c r="AW72" s="180"/>
      <c r="AX72" s="180"/>
      <c r="AY72" s="180"/>
      <c r="AZ72" s="180"/>
      <c r="BA72" s="1"/>
    </row>
    <row r="73" spans="2:53" x14ac:dyDescent="0.2">
      <c r="B73" s="201">
        <f t="shared" ref="B73:B81" si="22">+B72+1</f>
        <v>3</v>
      </c>
      <c r="C73" s="762" t="s">
        <v>299</v>
      </c>
      <c r="D73" s="762"/>
      <c r="E73" s="762"/>
      <c r="F73" s="762"/>
      <c r="G73" s="762"/>
      <c r="H73" s="762"/>
      <c r="I73" s="762"/>
      <c r="J73" s="762"/>
      <c r="K73" s="762"/>
      <c r="L73" s="762"/>
      <c r="M73" s="762"/>
      <c r="N73" s="762"/>
      <c r="O73" s="762"/>
      <c r="P73" s="762"/>
      <c r="Q73" s="762"/>
      <c r="R73" s="762"/>
      <c r="S73" s="762"/>
      <c r="T73" s="762"/>
      <c r="U73" s="763"/>
      <c r="V73" s="202"/>
      <c r="W73" s="202"/>
      <c r="X73" s="202"/>
      <c r="Y73" s="202"/>
      <c r="Z73" s="202"/>
      <c r="AA73" s="202"/>
      <c r="AB73" s="202"/>
      <c r="AC73" s="202"/>
      <c r="AD73" s="202"/>
      <c r="AE73" s="202"/>
      <c r="AF73" s="202"/>
      <c r="AG73" s="202"/>
      <c r="AH73" s="202"/>
      <c r="AI73" s="202"/>
      <c r="AJ73" s="202"/>
      <c r="AK73" s="203"/>
      <c r="AL73" s="204"/>
      <c r="AM73" s="11"/>
      <c r="AN73" s="11"/>
      <c r="AO73" s="11"/>
      <c r="AP73" s="11"/>
      <c r="AQ73" s="11"/>
      <c r="AR73" s="11"/>
      <c r="AS73" s="11"/>
      <c r="AT73" s="11"/>
      <c r="AU73" s="11"/>
      <c r="AV73" s="100"/>
      <c r="AW73" s="180"/>
      <c r="AX73" s="180"/>
      <c r="AY73" s="180"/>
      <c r="AZ73" s="180"/>
      <c r="BA73" s="1"/>
    </row>
    <row r="74" spans="2:53" x14ac:dyDescent="0.2">
      <c r="B74" s="201">
        <f t="shared" si="22"/>
        <v>4</v>
      </c>
      <c r="C74" s="762" t="s">
        <v>300</v>
      </c>
      <c r="D74" s="762"/>
      <c r="E74" s="762"/>
      <c r="F74" s="762"/>
      <c r="G74" s="762"/>
      <c r="H74" s="762"/>
      <c r="I74" s="762"/>
      <c r="J74" s="762"/>
      <c r="K74" s="762"/>
      <c r="L74" s="762"/>
      <c r="M74" s="762"/>
      <c r="N74" s="762"/>
      <c r="O74" s="762"/>
      <c r="P74" s="762"/>
      <c r="Q74" s="762"/>
      <c r="R74" s="762"/>
      <c r="S74" s="762"/>
      <c r="T74" s="762"/>
      <c r="U74" s="763"/>
      <c r="V74" s="205"/>
      <c r="W74" s="202"/>
      <c r="X74" s="202"/>
      <c r="Y74" s="202"/>
      <c r="Z74" s="202"/>
      <c r="AA74" s="202"/>
      <c r="AB74" s="202"/>
      <c r="AC74" s="202"/>
      <c r="AD74" s="202"/>
      <c r="AE74" s="202"/>
      <c r="AF74" s="202"/>
      <c r="AG74" s="202"/>
      <c r="AH74" s="202"/>
      <c r="AI74" s="202"/>
      <c r="AJ74" s="202"/>
      <c r="AK74" s="203"/>
      <c r="AL74" s="204"/>
      <c r="AM74" s="11"/>
      <c r="AN74" s="11"/>
      <c r="AO74" s="11"/>
      <c r="AP74" s="11"/>
      <c r="AQ74" s="11"/>
      <c r="AR74" s="11"/>
      <c r="AS74" s="11"/>
      <c r="AT74" s="11"/>
      <c r="AU74" s="11"/>
      <c r="AV74" s="100"/>
      <c r="AW74" s="180"/>
      <c r="AX74" s="180"/>
      <c r="AY74" s="180"/>
      <c r="AZ74" s="180"/>
      <c r="BA74" s="1"/>
    </row>
    <row r="75" spans="2:53" x14ac:dyDescent="0.2">
      <c r="B75" s="201">
        <f t="shared" si="22"/>
        <v>5</v>
      </c>
      <c r="C75" s="766" t="s">
        <v>301</v>
      </c>
      <c r="D75" s="766"/>
      <c r="E75" s="766"/>
      <c r="F75" s="766"/>
      <c r="G75" s="766"/>
      <c r="H75" s="766"/>
      <c r="I75" s="766"/>
      <c r="J75" s="766"/>
      <c r="K75" s="766"/>
      <c r="L75" s="766"/>
      <c r="M75" s="766"/>
      <c r="N75" s="766"/>
      <c r="O75" s="766"/>
      <c r="P75" s="766"/>
      <c r="Q75" s="766"/>
      <c r="R75" s="766"/>
      <c r="S75" s="766"/>
      <c r="T75" s="766"/>
      <c r="U75" s="767"/>
      <c r="V75" s="205"/>
      <c r="W75" s="202"/>
      <c r="X75" s="202"/>
      <c r="Y75" s="202"/>
      <c r="Z75" s="202"/>
      <c r="AA75" s="202"/>
      <c r="AB75" s="202"/>
      <c r="AC75" s="202"/>
      <c r="AD75" s="202"/>
      <c r="AE75" s="202"/>
      <c r="AF75" s="202"/>
      <c r="AG75" s="202"/>
      <c r="AH75" s="202"/>
      <c r="AI75" s="202"/>
      <c r="AJ75" s="202"/>
      <c r="AK75" s="203"/>
      <c r="AL75" s="204"/>
      <c r="AM75" s="11"/>
      <c r="AN75" s="11"/>
      <c r="AO75" s="11"/>
      <c r="AP75" s="11"/>
      <c r="AQ75" s="11"/>
      <c r="AR75" s="11"/>
      <c r="AS75" s="11"/>
      <c r="AT75" s="11"/>
      <c r="AU75" s="11"/>
      <c r="AV75" s="100"/>
      <c r="AW75" s="180"/>
      <c r="AX75" s="180"/>
      <c r="AY75" s="180"/>
      <c r="AZ75" s="180"/>
      <c r="BA75" s="1"/>
    </row>
    <row r="76" spans="2:53" x14ac:dyDescent="0.2">
      <c r="B76" s="201">
        <f t="shared" si="22"/>
        <v>6</v>
      </c>
      <c r="C76" s="766" t="s">
        <v>302</v>
      </c>
      <c r="D76" s="766"/>
      <c r="E76" s="766"/>
      <c r="F76" s="766"/>
      <c r="G76" s="766"/>
      <c r="H76" s="766"/>
      <c r="I76" s="766"/>
      <c r="J76" s="766"/>
      <c r="K76" s="766"/>
      <c r="L76" s="766"/>
      <c r="M76" s="766"/>
      <c r="N76" s="766"/>
      <c r="O76" s="766"/>
      <c r="P76" s="766"/>
      <c r="Q76" s="766"/>
      <c r="R76" s="766"/>
      <c r="S76" s="766"/>
      <c r="T76" s="766"/>
      <c r="U76" s="767"/>
      <c r="V76" s="205"/>
      <c r="W76" s="202"/>
      <c r="X76" s="202"/>
      <c r="Y76" s="202"/>
      <c r="Z76" s="202"/>
      <c r="AA76" s="202"/>
      <c r="AB76" s="202"/>
      <c r="AC76" s="202"/>
      <c r="AD76" s="202"/>
      <c r="AE76" s="202"/>
      <c r="AF76" s="202"/>
      <c r="AG76" s="202"/>
      <c r="AH76" s="202"/>
      <c r="AI76" s="202"/>
      <c r="AJ76" s="202"/>
      <c r="AK76" s="203"/>
      <c r="AL76" s="204"/>
      <c r="AM76" s="11"/>
      <c r="AN76" s="11"/>
      <c r="AO76" s="11"/>
      <c r="AP76" s="11"/>
      <c r="AQ76" s="11"/>
      <c r="AR76" s="11"/>
      <c r="AS76" s="11"/>
      <c r="AT76" s="11"/>
      <c r="AU76" s="11"/>
      <c r="AV76" s="100"/>
      <c r="AW76" s="180"/>
      <c r="AX76" s="180"/>
      <c r="AY76" s="180"/>
      <c r="AZ76" s="180"/>
      <c r="BA76" s="1"/>
    </row>
    <row r="77" spans="2:53" x14ac:dyDescent="0.2">
      <c r="B77" s="201">
        <f t="shared" si="22"/>
        <v>7</v>
      </c>
      <c r="C77" s="766" t="s">
        <v>303</v>
      </c>
      <c r="D77" s="766"/>
      <c r="E77" s="766"/>
      <c r="F77" s="766"/>
      <c r="G77" s="766"/>
      <c r="H77" s="766"/>
      <c r="I77" s="766"/>
      <c r="J77" s="766"/>
      <c r="K77" s="766"/>
      <c r="L77" s="766"/>
      <c r="M77" s="766"/>
      <c r="N77" s="766"/>
      <c r="O77" s="766"/>
      <c r="P77" s="766"/>
      <c r="Q77" s="766"/>
      <c r="R77" s="766"/>
      <c r="S77" s="766"/>
      <c r="T77" s="766"/>
      <c r="U77" s="767"/>
      <c r="V77" s="205"/>
      <c r="W77" s="202"/>
      <c r="X77" s="202"/>
      <c r="Y77" s="202"/>
      <c r="Z77" s="202"/>
      <c r="AA77" s="202"/>
      <c r="AB77" s="202"/>
      <c r="AC77" s="202"/>
      <c r="AD77" s="202"/>
      <c r="AE77" s="202"/>
      <c r="AF77" s="202"/>
      <c r="AG77" s="202"/>
      <c r="AH77" s="202"/>
      <c r="AI77" s="202"/>
      <c r="AJ77" s="202"/>
      <c r="AK77" s="203"/>
      <c r="AL77" s="204"/>
      <c r="AM77" s="11"/>
      <c r="AN77" s="11"/>
      <c r="AO77" s="11"/>
      <c r="AP77" s="11"/>
      <c r="AQ77" s="11"/>
      <c r="AR77" s="11"/>
      <c r="AS77" s="11"/>
      <c r="AT77" s="11"/>
      <c r="AU77" s="11"/>
      <c r="AV77" s="100"/>
      <c r="AW77" s="180"/>
      <c r="AX77" s="180"/>
      <c r="AY77" s="180"/>
      <c r="AZ77" s="180"/>
      <c r="BA77" s="1"/>
    </row>
    <row r="78" spans="2:53" x14ac:dyDescent="0.2">
      <c r="B78" s="201">
        <f t="shared" si="22"/>
        <v>8</v>
      </c>
      <c r="C78" s="762" t="s">
        <v>304</v>
      </c>
      <c r="D78" s="762"/>
      <c r="E78" s="762"/>
      <c r="F78" s="762"/>
      <c r="G78" s="762"/>
      <c r="H78" s="762"/>
      <c r="I78" s="762"/>
      <c r="J78" s="762"/>
      <c r="K78" s="762"/>
      <c r="L78" s="762"/>
      <c r="M78" s="762"/>
      <c r="N78" s="762"/>
      <c r="O78" s="762"/>
      <c r="P78" s="762"/>
      <c r="Q78" s="762"/>
      <c r="R78" s="762"/>
      <c r="S78" s="762"/>
      <c r="T78" s="762"/>
      <c r="U78" s="763"/>
      <c r="V78" s="205"/>
      <c r="W78" s="202"/>
      <c r="X78" s="202"/>
      <c r="Y78" s="202"/>
      <c r="Z78" s="202"/>
      <c r="AA78" s="202"/>
      <c r="AB78" s="202"/>
      <c r="AC78" s="202"/>
      <c r="AD78" s="202"/>
      <c r="AE78" s="202"/>
      <c r="AF78" s="202"/>
      <c r="AG78" s="202"/>
      <c r="AH78" s="202"/>
      <c r="AI78" s="202"/>
      <c r="AJ78" s="202"/>
      <c r="AK78" s="203"/>
      <c r="AL78" s="204"/>
      <c r="AM78" s="11"/>
      <c r="AN78" s="11"/>
      <c r="AO78" s="11"/>
      <c r="AP78" s="11"/>
      <c r="AQ78" s="11"/>
      <c r="AR78" s="11"/>
      <c r="AS78" s="11"/>
      <c r="AT78" s="11"/>
      <c r="AU78" s="11"/>
      <c r="AV78" s="11"/>
      <c r="BA78" s="1"/>
    </row>
    <row r="79" spans="2:53" x14ac:dyDescent="0.2">
      <c r="B79" s="201">
        <f t="shared" si="22"/>
        <v>9</v>
      </c>
      <c r="C79" s="762" t="s">
        <v>305</v>
      </c>
      <c r="D79" s="762"/>
      <c r="E79" s="762"/>
      <c r="F79" s="762"/>
      <c r="G79" s="762"/>
      <c r="H79" s="762"/>
      <c r="I79" s="762"/>
      <c r="J79" s="762"/>
      <c r="K79" s="762"/>
      <c r="L79" s="762"/>
      <c r="M79" s="762"/>
      <c r="N79" s="762"/>
      <c r="O79" s="762"/>
      <c r="P79" s="762"/>
      <c r="Q79" s="762"/>
      <c r="R79" s="762"/>
      <c r="S79" s="762"/>
      <c r="T79" s="762"/>
      <c r="U79" s="763"/>
      <c r="V79" s="205"/>
      <c r="W79" s="202"/>
      <c r="X79" s="202"/>
      <c r="Y79" s="202"/>
      <c r="Z79" s="202"/>
      <c r="AA79" s="202"/>
      <c r="AB79" s="202"/>
      <c r="AC79" s="202"/>
      <c r="AD79" s="202"/>
      <c r="AE79" s="202"/>
      <c r="AF79" s="202"/>
      <c r="AG79" s="202"/>
      <c r="AH79" s="202"/>
      <c r="AI79" s="202"/>
      <c r="AJ79" s="202"/>
      <c r="AK79" s="204"/>
      <c r="AL79" s="204"/>
      <c r="AM79" s="11"/>
      <c r="AN79" s="11"/>
      <c r="AO79" s="11"/>
      <c r="AP79" s="11"/>
      <c r="AQ79" s="11"/>
      <c r="AR79" s="11"/>
      <c r="AS79" s="11"/>
      <c r="AT79" s="11"/>
      <c r="AU79" s="11"/>
      <c r="AV79" s="11"/>
      <c r="BA79" s="1"/>
    </row>
    <row r="80" spans="2:53" x14ac:dyDescent="0.2">
      <c r="B80" s="201">
        <f t="shared" si="22"/>
        <v>10</v>
      </c>
      <c r="C80" s="762" t="s">
        <v>306</v>
      </c>
      <c r="D80" s="762"/>
      <c r="E80" s="762"/>
      <c r="F80" s="762"/>
      <c r="G80" s="762"/>
      <c r="H80" s="762"/>
      <c r="I80" s="762"/>
      <c r="J80" s="762"/>
      <c r="K80" s="762"/>
      <c r="L80" s="762"/>
      <c r="M80" s="762"/>
      <c r="N80" s="762"/>
      <c r="O80" s="762"/>
      <c r="P80" s="762"/>
      <c r="Q80" s="762"/>
      <c r="R80" s="762"/>
      <c r="S80" s="762"/>
      <c r="T80" s="762"/>
      <c r="U80" s="763"/>
      <c r="V80" s="205"/>
      <c r="W80" s="202"/>
      <c r="X80" s="202"/>
      <c r="Y80" s="202"/>
      <c r="Z80" s="202"/>
      <c r="AA80" s="202"/>
      <c r="AB80" s="202"/>
      <c r="AC80" s="202"/>
      <c r="AD80" s="202"/>
      <c r="AE80" s="202"/>
      <c r="AF80" s="202"/>
      <c r="AG80" s="202"/>
      <c r="AH80" s="202"/>
      <c r="AI80" s="202"/>
      <c r="AJ80" s="202"/>
      <c r="AK80" s="204"/>
      <c r="AL80" s="204"/>
      <c r="AM80" s="11"/>
      <c r="AN80" s="11"/>
      <c r="AO80" s="11"/>
      <c r="AP80" s="11"/>
      <c r="AQ80" s="11"/>
      <c r="AR80" s="11"/>
      <c r="AS80" s="11"/>
      <c r="AT80" s="11"/>
      <c r="AU80" s="11"/>
      <c r="AV80" s="11"/>
      <c r="BA80" s="1"/>
    </row>
    <row r="81" spans="2:53" x14ac:dyDescent="0.2">
      <c r="B81" s="201">
        <f t="shared" si="22"/>
        <v>11</v>
      </c>
      <c r="C81" s="762" t="s">
        <v>307</v>
      </c>
      <c r="D81" s="762"/>
      <c r="E81" s="762"/>
      <c r="F81" s="762"/>
      <c r="G81" s="762"/>
      <c r="H81" s="762"/>
      <c r="I81" s="762"/>
      <c r="J81" s="762"/>
      <c r="K81" s="762"/>
      <c r="L81" s="762"/>
      <c r="M81" s="762"/>
      <c r="N81" s="762"/>
      <c r="O81" s="762"/>
      <c r="P81" s="762"/>
      <c r="Q81" s="762"/>
      <c r="R81" s="762"/>
      <c r="S81" s="762"/>
      <c r="T81" s="762"/>
      <c r="U81" s="763"/>
      <c r="V81" s="205"/>
      <c r="W81" s="202"/>
      <c r="X81" s="202"/>
      <c r="Y81" s="202"/>
      <c r="Z81" s="202"/>
      <c r="AA81" s="202"/>
      <c r="AB81" s="202"/>
      <c r="AC81" s="202"/>
      <c r="AD81" s="202"/>
      <c r="AE81" s="202"/>
      <c r="AF81" s="202"/>
      <c r="AG81" s="202"/>
      <c r="AH81" s="202"/>
      <c r="AI81" s="202"/>
      <c r="AJ81" s="202"/>
      <c r="AK81" s="204"/>
      <c r="AL81" s="204"/>
      <c r="AM81" s="11"/>
      <c r="AN81" s="11"/>
      <c r="AO81" s="11"/>
      <c r="AP81" s="11"/>
      <c r="AQ81" s="11"/>
      <c r="AR81" s="11"/>
      <c r="AS81" s="11"/>
      <c r="AT81" s="11"/>
      <c r="AU81" s="11"/>
      <c r="AV81" s="11"/>
      <c r="BA81" s="1"/>
    </row>
    <row r="82" spans="2:53" x14ac:dyDescent="0.2">
      <c r="B82" s="198" t="s">
        <v>308</v>
      </c>
      <c r="C82" s="199" t="str">
        <f>$C$23</f>
        <v>Capital Expenditure (excluding Atypical expenditure)</v>
      </c>
      <c r="D82" s="199"/>
      <c r="E82" s="199"/>
      <c r="F82" s="199"/>
      <c r="G82" s="199"/>
      <c r="H82" s="199"/>
      <c r="I82" s="199"/>
      <c r="J82" s="199"/>
      <c r="K82" s="199"/>
      <c r="L82" s="199"/>
      <c r="M82" s="199"/>
      <c r="N82" s="199"/>
      <c r="O82" s="199"/>
      <c r="P82" s="199"/>
      <c r="Q82" s="199"/>
      <c r="R82" s="199"/>
      <c r="S82" s="199"/>
      <c r="T82" s="199"/>
      <c r="U82" s="200"/>
      <c r="V82" s="205"/>
      <c r="W82" s="202"/>
      <c r="X82" s="202"/>
      <c r="Y82" s="202"/>
      <c r="Z82" s="202"/>
      <c r="AA82" s="202"/>
      <c r="AB82" s="202"/>
      <c r="AC82" s="202"/>
      <c r="AD82" s="202"/>
      <c r="AE82" s="202"/>
      <c r="AF82" s="202"/>
      <c r="AG82" s="202"/>
      <c r="AH82" s="202"/>
      <c r="AI82" s="202"/>
      <c r="AJ82" s="202"/>
      <c r="AK82" s="204"/>
      <c r="AL82" s="204"/>
      <c r="AM82" s="11"/>
      <c r="AN82" s="11"/>
      <c r="AO82" s="11"/>
      <c r="AP82" s="11"/>
      <c r="AQ82" s="11"/>
      <c r="AR82" s="11"/>
      <c r="AS82" s="11"/>
      <c r="AT82" s="11"/>
      <c r="AU82" s="11"/>
      <c r="AV82" s="11"/>
      <c r="BA82" s="1"/>
    </row>
    <row r="83" spans="2:53" x14ac:dyDescent="0.2">
      <c r="B83" s="201">
        <f>+B81+1</f>
        <v>12</v>
      </c>
      <c r="C83" s="762" t="s">
        <v>309</v>
      </c>
      <c r="D83" s="762"/>
      <c r="E83" s="762"/>
      <c r="F83" s="762"/>
      <c r="G83" s="762"/>
      <c r="H83" s="762"/>
      <c r="I83" s="762"/>
      <c r="J83" s="762"/>
      <c r="K83" s="762"/>
      <c r="L83" s="762"/>
      <c r="M83" s="762"/>
      <c r="N83" s="762"/>
      <c r="O83" s="762"/>
      <c r="P83" s="762"/>
      <c r="Q83" s="762"/>
      <c r="R83" s="762"/>
      <c r="S83" s="762"/>
      <c r="T83" s="762"/>
      <c r="U83" s="763"/>
      <c r="V83" s="205"/>
      <c r="W83" s="202"/>
      <c r="X83" s="202"/>
      <c r="Y83" s="202"/>
      <c r="Z83" s="202"/>
      <c r="AA83" s="202"/>
      <c r="AB83" s="202"/>
      <c r="AC83" s="202"/>
      <c r="AD83" s="202"/>
      <c r="AE83" s="202"/>
      <c r="AF83" s="202"/>
      <c r="AG83" s="202"/>
      <c r="AH83" s="202"/>
      <c r="AI83" s="202"/>
      <c r="AJ83" s="202"/>
      <c r="AK83" s="204"/>
      <c r="AL83" s="204"/>
      <c r="AM83" s="11"/>
      <c r="AN83" s="11"/>
      <c r="AO83" s="11"/>
      <c r="AP83" s="11"/>
      <c r="AQ83" s="11"/>
      <c r="AR83" s="11"/>
      <c r="AS83" s="11"/>
      <c r="AT83" s="11"/>
      <c r="AU83" s="11"/>
      <c r="AV83" s="11"/>
      <c r="BA83" s="1"/>
    </row>
    <row r="84" spans="2:53" x14ac:dyDescent="0.2">
      <c r="B84" s="201">
        <f>+B83+1</f>
        <v>13</v>
      </c>
      <c r="C84" s="762" t="s">
        <v>310</v>
      </c>
      <c r="D84" s="762"/>
      <c r="E84" s="762"/>
      <c r="F84" s="762"/>
      <c r="G84" s="762"/>
      <c r="H84" s="762"/>
      <c r="I84" s="762"/>
      <c r="J84" s="762"/>
      <c r="K84" s="762"/>
      <c r="L84" s="762"/>
      <c r="M84" s="762"/>
      <c r="N84" s="762"/>
      <c r="O84" s="762"/>
      <c r="P84" s="762"/>
      <c r="Q84" s="762"/>
      <c r="R84" s="762"/>
      <c r="S84" s="762"/>
      <c r="T84" s="762"/>
      <c r="U84" s="763"/>
      <c r="V84" s="205"/>
      <c r="W84" s="202"/>
      <c r="X84" s="202"/>
      <c r="Y84" s="202"/>
      <c r="Z84" s="202"/>
      <c r="AA84" s="202"/>
      <c r="AB84" s="202"/>
      <c r="AC84" s="202"/>
      <c r="AD84" s="202"/>
      <c r="AE84" s="202"/>
      <c r="AF84" s="202"/>
      <c r="AG84" s="202"/>
      <c r="AH84" s="202"/>
      <c r="AI84" s="202"/>
      <c r="AJ84" s="202"/>
      <c r="AK84" s="204"/>
      <c r="AL84" s="204"/>
      <c r="AM84" s="11"/>
      <c r="AN84" s="11"/>
      <c r="AO84" s="11"/>
      <c r="AP84" s="11"/>
      <c r="AQ84" s="11"/>
      <c r="AR84" s="11"/>
      <c r="AS84" s="11"/>
      <c r="AT84" s="11"/>
      <c r="AU84" s="11"/>
      <c r="AV84" s="11"/>
      <c r="BA84" s="1"/>
    </row>
    <row r="85" spans="2:53" x14ac:dyDescent="0.2">
      <c r="B85" s="201">
        <f t="shared" ref="B85:B94" si="23">+B84+1</f>
        <v>14</v>
      </c>
      <c r="C85" s="762" t="s">
        <v>311</v>
      </c>
      <c r="D85" s="762"/>
      <c r="E85" s="762"/>
      <c r="F85" s="762"/>
      <c r="G85" s="762"/>
      <c r="H85" s="762"/>
      <c r="I85" s="762"/>
      <c r="J85" s="762"/>
      <c r="K85" s="762"/>
      <c r="L85" s="762"/>
      <c r="M85" s="762"/>
      <c r="N85" s="762"/>
      <c r="O85" s="762"/>
      <c r="P85" s="762"/>
      <c r="Q85" s="762"/>
      <c r="R85" s="762"/>
      <c r="S85" s="762"/>
      <c r="T85" s="762"/>
      <c r="U85" s="763"/>
      <c r="V85" s="205"/>
      <c r="W85" s="202"/>
      <c r="X85" s="202"/>
      <c r="Y85" s="202"/>
      <c r="Z85" s="202"/>
      <c r="AA85" s="202"/>
      <c r="AB85" s="202"/>
      <c r="AC85" s="202"/>
      <c r="AD85" s="202"/>
      <c r="AE85" s="202"/>
      <c r="AF85" s="202"/>
      <c r="AG85" s="202"/>
      <c r="AH85" s="202"/>
      <c r="AI85" s="202"/>
      <c r="AJ85" s="202"/>
      <c r="AK85" s="204"/>
      <c r="AL85" s="204"/>
      <c r="AM85" s="11"/>
      <c r="AN85" s="11"/>
      <c r="AO85" s="11"/>
      <c r="AP85" s="11"/>
      <c r="AQ85" s="11"/>
      <c r="AR85" s="11"/>
      <c r="AS85" s="11"/>
      <c r="AT85" s="11"/>
      <c r="AU85" s="11"/>
      <c r="AV85" s="11"/>
      <c r="BA85" s="1"/>
    </row>
    <row r="86" spans="2:53" x14ac:dyDescent="0.2">
      <c r="B86" s="201">
        <f t="shared" si="23"/>
        <v>15</v>
      </c>
      <c r="C86" s="762" t="s">
        <v>312</v>
      </c>
      <c r="D86" s="762"/>
      <c r="E86" s="762"/>
      <c r="F86" s="762"/>
      <c r="G86" s="762"/>
      <c r="H86" s="762"/>
      <c r="I86" s="762"/>
      <c r="J86" s="762"/>
      <c r="K86" s="762"/>
      <c r="L86" s="762"/>
      <c r="M86" s="762"/>
      <c r="N86" s="762"/>
      <c r="O86" s="762"/>
      <c r="P86" s="762"/>
      <c r="Q86" s="762"/>
      <c r="R86" s="762"/>
      <c r="S86" s="762"/>
      <c r="T86" s="762"/>
      <c r="U86" s="763"/>
      <c r="V86" s="205"/>
      <c r="W86" s="202"/>
      <c r="X86" s="202"/>
      <c r="Y86" s="202"/>
      <c r="Z86" s="202"/>
      <c r="AA86" s="202"/>
      <c r="AB86" s="202"/>
      <c r="AC86" s="202"/>
      <c r="AD86" s="202"/>
      <c r="AE86" s="202"/>
      <c r="AF86" s="202"/>
      <c r="AG86" s="202"/>
      <c r="AH86" s="202"/>
      <c r="AI86" s="202"/>
      <c r="AJ86" s="202"/>
      <c r="AK86" s="204"/>
      <c r="AL86" s="204"/>
      <c r="AM86" s="11"/>
      <c r="AN86" s="11"/>
      <c r="AO86" s="11"/>
      <c r="AP86" s="11"/>
      <c r="AQ86" s="11"/>
      <c r="AR86" s="11"/>
      <c r="AS86" s="11"/>
      <c r="AT86" s="11"/>
      <c r="AU86" s="11"/>
      <c r="AV86" s="11"/>
      <c r="BA86" s="1"/>
    </row>
    <row r="87" spans="2:53" x14ac:dyDescent="0.2">
      <c r="B87" s="201">
        <f t="shared" si="23"/>
        <v>16</v>
      </c>
      <c r="C87" s="762" t="s">
        <v>313</v>
      </c>
      <c r="D87" s="762"/>
      <c r="E87" s="762"/>
      <c r="F87" s="762"/>
      <c r="G87" s="762"/>
      <c r="H87" s="762"/>
      <c r="I87" s="762"/>
      <c r="J87" s="762"/>
      <c r="K87" s="762"/>
      <c r="L87" s="762"/>
      <c r="M87" s="762"/>
      <c r="N87" s="762"/>
      <c r="O87" s="762"/>
      <c r="P87" s="762"/>
      <c r="Q87" s="762"/>
      <c r="R87" s="762"/>
      <c r="S87" s="762"/>
      <c r="T87" s="762"/>
      <c r="U87" s="763"/>
      <c r="V87" s="205"/>
      <c r="W87" s="202"/>
      <c r="X87" s="202"/>
      <c r="Y87" s="202"/>
      <c r="Z87" s="202"/>
      <c r="AA87" s="202"/>
      <c r="AB87" s="202"/>
      <c r="AC87" s="202"/>
      <c r="AD87" s="202"/>
      <c r="AE87" s="202"/>
      <c r="AF87" s="202"/>
      <c r="AG87" s="202"/>
      <c r="AH87" s="202"/>
      <c r="AI87" s="202"/>
      <c r="AJ87" s="202"/>
      <c r="AK87" s="204"/>
      <c r="AL87" s="204"/>
      <c r="AM87" s="11"/>
      <c r="AN87" s="11"/>
      <c r="AO87" s="11"/>
      <c r="AP87" s="11"/>
      <c r="AQ87" s="11"/>
      <c r="AR87" s="11"/>
      <c r="AS87" s="11"/>
      <c r="AT87" s="11"/>
      <c r="AU87" s="11"/>
      <c r="AV87" s="11"/>
      <c r="BA87" s="1"/>
    </row>
    <row r="88" spans="2:53" x14ac:dyDescent="0.2">
      <c r="B88" s="201">
        <f t="shared" si="23"/>
        <v>17</v>
      </c>
      <c r="C88" s="762" t="s">
        <v>314</v>
      </c>
      <c r="D88" s="762"/>
      <c r="E88" s="762"/>
      <c r="F88" s="762"/>
      <c r="G88" s="762"/>
      <c r="H88" s="762"/>
      <c r="I88" s="762"/>
      <c r="J88" s="762"/>
      <c r="K88" s="762"/>
      <c r="L88" s="762"/>
      <c r="M88" s="762"/>
      <c r="N88" s="762"/>
      <c r="O88" s="762"/>
      <c r="P88" s="762"/>
      <c r="Q88" s="762"/>
      <c r="R88" s="762"/>
      <c r="S88" s="762"/>
      <c r="T88" s="762"/>
      <c r="U88" s="763"/>
      <c r="V88" s="205"/>
      <c r="W88" s="202"/>
      <c r="X88" s="202"/>
      <c r="Y88" s="202"/>
      <c r="Z88" s="202"/>
      <c r="AA88" s="202"/>
      <c r="AB88" s="202"/>
      <c r="AC88" s="202"/>
      <c r="AD88" s="202"/>
      <c r="AE88" s="202"/>
      <c r="AF88" s="202"/>
      <c r="AG88" s="202"/>
      <c r="AH88" s="202"/>
      <c r="AI88" s="202"/>
      <c r="AJ88" s="202"/>
      <c r="AK88" s="204"/>
      <c r="AL88" s="204"/>
      <c r="AM88" s="11"/>
      <c r="AN88" s="11"/>
      <c r="AO88" s="11"/>
      <c r="AP88" s="11"/>
      <c r="AQ88" s="11"/>
      <c r="AR88" s="11"/>
      <c r="AS88" s="11"/>
      <c r="AT88" s="11"/>
      <c r="AU88" s="11"/>
      <c r="AV88" s="11"/>
      <c r="BA88" s="1"/>
    </row>
    <row r="89" spans="2:53" x14ac:dyDescent="0.2">
      <c r="B89" s="201">
        <f t="shared" si="23"/>
        <v>18</v>
      </c>
      <c r="C89" s="762" t="s">
        <v>315</v>
      </c>
      <c r="D89" s="762"/>
      <c r="E89" s="762"/>
      <c r="F89" s="762"/>
      <c r="G89" s="762"/>
      <c r="H89" s="762"/>
      <c r="I89" s="762"/>
      <c r="J89" s="762"/>
      <c r="K89" s="762"/>
      <c r="L89" s="762"/>
      <c r="M89" s="762"/>
      <c r="N89" s="762"/>
      <c r="O89" s="762"/>
      <c r="P89" s="762"/>
      <c r="Q89" s="762"/>
      <c r="R89" s="762"/>
      <c r="S89" s="762"/>
      <c r="T89" s="762"/>
      <c r="U89" s="763"/>
      <c r="V89" s="205"/>
      <c r="W89" s="202"/>
      <c r="X89" s="202"/>
      <c r="Y89" s="202"/>
      <c r="Z89" s="202"/>
      <c r="AA89" s="202"/>
      <c r="AB89" s="202"/>
      <c r="AC89" s="202"/>
      <c r="AD89" s="202"/>
      <c r="AE89" s="202"/>
      <c r="AF89" s="202"/>
      <c r="AG89" s="202"/>
      <c r="AH89" s="202"/>
      <c r="AI89" s="202"/>
      <c r="AJ89" s="202"/>
      <c r="AK89" s="204"/>
      <c r="AL89" s="204"/>
      <c r="AM89" s="11"/>
      <c r="AN89" s="11"/>
      <c r="AO89" s="11"/>
      <c r="AP89" s="11"/>
      <c r="AQ89" s="11"/>
      <c r="AR89" s="11"/>
      <c r="AS89" s="11"/>
      <c r="AT89" s="11"/>
      <c r="AU89" s="11"/>
      <c r="AV89" s="11"/>
      <c r="BA89" s="1"/>
    </row>
    <row r="90" spans="2:53" x14ac:dyDescent="0.2">
      <c r="B90" s="201">
        <f t="shared" si="23"/>
        <v>19</v>
      </c>
      <c r="C90" s="762" t="s">
        <v>316</v>
      </c>
      <c r="D90" s="762"/>
      <c r="E90" s="762"/>
      <c r="F90" s="762"/>
      <c r="G90" s="762"/>
      <c r="H90" s="762"/>
      <c r="I90" s="762"/>
      <c r="J90" s="762"/>
      <c r="K90" s="762"/>
      <c r="L90" s="762"/>
      <c r="M90" s="762"/>
      <c r="N90" s="762"/>
      <c r="O90" s="762"/>
      <c r="P90" s="762"/>
      <c r="Q90" s="762"/>
      <c r="R90" s="762"/>
      <c r="S90" s="762"/>
      <c r="T90" s="762"/>
      <c r="U90" s="763"/>
      <c r="V90" s="205"/>
      <c r="W90" s="202"/>
      <c r="X90" s="202"/>
      <c r="Y90" s="202"/>
      <c r="Z90" s="202"/>
      <c r="AA90" s="202"/>
      <c r="AB90" s="202"/>
      <c r="AC90" s="202"/>
      <c r="AD90" s="202"/>
      <c r="AE90" s="202"/>
      <c r="AF90" s="202"/>
      <c r="AG90" s="202"/>
      <c r="AH90" s="202"/>
      <c r="AI90" s="202"/>
      <c r="AJ90" s="202"/>
      <c r="AK90" s="204"/>
      <c r="AL90" s="204"/>
      <c r="AM90" s="11"/>
      <c r="AN90" s="11"/>
      <c r="AO90" s="11"/>
      <c r="AP90" s="11"/>
      <c r="AQ90" s="11"/>
      <c r="AR90" s="11"/>
      <c r="AS90" s="11"/>
      <c r="AT90" s="11"/>
      <c r="AU90" s="11"/>
      <c r="AV90" s="11"/>
      <c r="BA90" s="1"/>
    </row>
    <row r="91" spans="2:53" x14ac:dyDescent="0.2">
      <c r="B91" s="198" t="s">
        <v>317</v>
      </c>
      <c r="C91" s="199" t="str">
        <f>$C$33</f>
        <v>Totex</v>
      </c>
      <c r="D91" s="199"/>
      <c r="E91" s="199"/>
      <c r="F91" s="199"/>
      <c r="G91" s="199"/>
      <c r="H91" s="199"/>
      <c r="I91" s="199"/>
      <c r="J91" s="199"/>
      <c r="K91" s="199"/>
      <c r="L91" s="199"/>
      <c r="M91" s="199"/>
      <c r="N91" s="199"/>
      <c r="O91" s="199"/>
      <c r="P91" s="199"/>
      <c r="Q91" s="199"/>
      <c r="R91" s="199"/>
      <c r="S91" s="199"/>
      <c r="T91" s="199"/>
      <c r="U91" s="200"/>
      <c r="V91" s="205"/>
      <c r="W91" s="202"/>
      <c r="X91" s="202"/>
      <c r="Y91" s="202"/>
      <c r="Z91" s="202"/>
      <c r="AA91" s="202"/>
      <c r="AB91" s="202"/>
      <c r="AC91" s="202"/>
      <c r="AD91" s="202"/>
      <c r="AE91" s="202"/>
      <c r="AF91" s="202"/>
      <c r="AG91" s="202"/>
      <c r="AH91" s="202"/>
      <c r="AI91" s="202"/>
      <c r="AJ91" s="202"/>
      <c r="AK91" s="204"/>
      <c r="AL91" s="204"/>
      <c r="AM91" s="11"/>
      <c r="AN91" s="11"/>
      <c r="AO91" s="11"/>
      <c r="AP91" s="11"/>
      <c r="AQ91" s="11"/>
      <c r="AR91" s="11"/>
      <c r="AS91" s="11"/>
      <c r="AT91" s="11"/>
      <c r="AU91" s="11"/>
      <c r="AV91" s="11"/>
      <c r="BA91" s="1"/>
    </row>
    <row r="92" spans="2:53" x14ac:dyDescent="0.2">
      <c r="B92" s="201">
        <f>+B90+1</f>
        <v>20</v>
      </c>
      <c r="C92" s="762" t="s">
        <v>318</v>
      </c>
      <c r="D92" s="762"/>
      <c r="E92" s="762"/>
      <c r="F92" s="762"/>
      <c r="G92" s="762"/>
      <c r="H92" s="762"/>
      <c r="I92" s="762"/>
      <c r="J92" s="762"/>
      <c r="K92" s="762"/>
      <c r="L92" s="762"/>
      <c r="M92" s="762"/>
      <c r="N92" s="762"/>
      <c r="O92" s="762"/>
      <c r="P92" s="762"/>
      <c r="Q92" s="762"/>
      <c r="R92" s="762"/>
      <c r="S92" s="762"/>
      <c r="T92" s="762"/>
      <c r="U92" s="763"/>
      <c r="V92" s="205"/>
      <c r="W92" s="202"/>
      <c r="X92" s="202"/>
      <c r="Y92" s="202"/>
      <c r="Z92" s="202"/>
      <c r="AA92" s="202"/>
      <c r="AB92" s="202"/>
      <c r="AC92" s="202"/>
      <c r="AD92" s="202"/>
      <c r="AE92" s="202"/>
      <c r="AF92" s="202"/>
      <c r="AG92" s="202"/>
      <c r="AH92" s="202"/>
      <c r="AI92" s="202"/>
      <c r="AJ92" s="202"/>
      <c r="AK92" s="204"/>
      <c r="AL92" s="204"/>
      <c r="AM92" s="11"/>
      <c r="AN92" s="11"/>
      <c r="AO92" s="11"/>
      <c r="AP92" s="11"/>
      <c r="AQ92" s="11"/>
      <c r="AR92" s="11"/>
      <c r="AS92" s="11"/>
      <c r="AT92" s="11"/>
      <c r="AU92" s="11"/>
      <c r="AV92" s="11"/>
      <c r="BA92" s="1"/>
    </row>
    <row r="93" spans="2:53" x14ac:dyDescent="0.2">
      <c r="B93" s="201">
        <f>+B92+1</f>
        <v>21</v>
      </c>
      <c r="C93" s="762" t="s">
        <v>319</v>
      </c>
      <c r="D93" s="762"/>
      <c r="E93" s="762"/>
      <c r="F93" s="762"/>
      <c r="G93" s="762"/>
      <c r="H93" s="762"/>
      <c r="I93" s="762"/>
      <c r="J93" s="762"/>
      <c r="K93" s="762"/>
      <c r="L93" s="762"/>
      <c r="M93" s="762"/>
      <c r="N93" s="762"/>
      <c r="O93" s="762"/>
      <c r="P93" s="762"/>
      <c r="Q93" s="762"/>
      <c r="R93" s="762"/>
      <c r="S93" s="762"/>
      <c r="T93" s="762"/>
      <c r="U93" s="763"/>
      <c r="V93" s="205"/>
      <c r="W93" s="202"/>
      <c r="X93" s="202"/>
      <c r="Y93" s="202"/>
      <c r="Z93" s="202"/>
      <c r="AA93" s="202"/>
      <c r="AB93" s="202"/>
      <c r="AC93" s="202"/>
      <c r="AD93" s="202"/>
      <c r="AE93" s="202"/>
      <c r="AF93" s="202"/>
      <c r="AG93" s="202"/>
      <c r="AH93" s="202"/>
      <c r="AI93" s="202"/>
      <c r="AJ93" s="202"/>
      <c r="AK93" s="204"/>
      <c r="AL93" s="204"/>
      <c r="AM93" s="11"/>
      <c r="AN93" s="11"/>
      <c r="AO93" s="11"/>
      <c r="AP93" s="11"/>
      <c r="AQ93" s="11"/>
      <c r="AR93" s="11"/>
      <c r="AS93" s="11"/>
      <c r="AT93" s="11"/>
      <c r="AU93" s="11"/>
      <c r="AV93" s="11"/>
      <c r="BA93" s="1"/>
    </row>
    <row r="94" spans="2:53" x14ac:dyDescent="0.2">
      <c r="B94" s="201">
        <f t="shared" si="23"/>
        <v>22</v>
      </c>
      <c r="C94" s="762" t="s">
        <v>320</v>
      </c>
      <c r="D94" s="762"/>
      <c r="E94" s="762"/>
      <c r="F94" s="762"/>
      <c r="G94" s="762"/>
      <c r="H94" s="762"/>
      <c r="I94" s="762"/>
      <c r="J94" s="762"/>
      <c r="K94" s="762"/>
      <c r="L94" s="762"/>
      <c r="M94" s="762"/>
      <c r="N94" s="762"/>
      <c r="O94" s="762"/>
      <c r="P94" s="762"/>
      <c r="Q94" s="762"/>
      <c r="R94" s="762"/>
      <c r="S94" s="762"/>
      <c r="T94" s="762"/>
      <c r="U94" s="763"/>
      <c r="V94" s="205"/>
      <c r="W94" s="202"/>
      <c r="X94" s="202"/>
      <c r="Y94" s="202"/>
      <c r="Z94" s="202"/>
      <c r="AA94" s="202"/>
      <c r="AB94" s="202"/>
      <c r="AC94" s="202"/>
      <c r="AD94" s="202"/>
      <c r="AE94" s="202"/>
      <c r="AF94" s="202"/>
      <c r="AG94" s="202"/>
      <c r="AH94" s="202"/>
      <c r="AI94" s="202"/>
      <c r="AJ94" s="202"/>
      <c r="AK94" s="204"/>
      <c r="AL94" s="204"/>
      <c r="AM94" s="11"/>
      <c r="AN94" s="11"/>
      <c r="AO94" s="11"/>
      <c r="AP94" s="11"/>
      <c r="AQ94" s="11"/>
      <c r="AR94" s="11"/>
      <c r="AS94" s="11"/>
      <c r="AT94" s="11"/>
      <c r="AU94" s="11"/>
      <c r="AV94" s="11"/>
      <c r="BA94" s="1"/>
    </row>
    <row r="95" spans="2:53" x14ac:dyDescent="0.2">
      <c r="B95" s="198" t="s">
        <v>321</v>
      </c>
      <c r="C95" s="199" t="str">
        <f>$C$38</f>
        <v>Cash Expenditure (excluding Atypical expenditure)</v>
      </c>
      <c r="D95" s="199"/>
      <c r="E95" s="199"/>
      <c r="F95" s="199"/>
      <c r="G95" s="199"/>
      <c r="H95" s="199"/>
      <c r="I95" s="199"/>
      <c r="J95" s="199"/>
      <c r="K95" s="199"/>
      <c r="L95" s="199"/>
      <c r="M95" s="199"/>
      <c r="N95" s="199"/>
      <c r="O95" s="199"/>
      <c r="P95" s="199"/>
      <c r="Q95" s="199"/>
      <c r="R95" s="199"/>
      <c r="S95" s="199"/>
      <c r="T95" s="199"/>
      <c r="U95" s="200"/>
      <c r="V95" s="205"/>
      <c r="W95" s="202"/>
      <c r="X95" s="202"/>
      <c r="Y95" s="202"/>
      <c r="Z95" s="202"/>
      <c r="AA95" s="202"/>
      <c r="AB95" s="202"/>
      <c r="AC95" s="202"/>
      <c r="AD95" s="202"/>
      <c r="AE95" s="202"/>
      <c r="AF95" s="202"/>
      <c r="AG95" s="202"/>
      <c r="AH95" s="202"/>
      <c r="AI95" s="202"/>
      <c r="AJ95" s="202"/>
      <c r="AK95" s="204"/>
      <c r="AL95" s="204"/>
      <c r="AM95" s="11"/>
      <c r="AN95" s="11"/>
      <c r="AO95" s="11"/>
      <c r="AP95" s="11"/>
      <c r="AQ95" s="11"/>
      <c r="AR95" s="11"/>
      <c r="AS95" s="11"/>
      <c r="AT95" s="11"/>
      <c r="AU95" s="11"/>
      <c r="AV95" s="11"/>
      <c r="BA95" s="1"/>
    </row>
    <row r="96" spans="2:53" x14ac:dyDescent="0.2">
      <c r="B96" s="201">
        <f>+B94+1</f>
        <v>23</v>
      </c>
      <c r="C96" s="762" t="s">
        <v>322</v>
      </c>
      <c r="D96" s="762"/>
      <c r="E96" s="762"/>
      <c r="F96" s="762"/>
      <c r="G96" s="762"/>
      <c r="H96" s="762"/>
      <c r="I96" s="762"/>
      <c r="J96" s="762"/>
      <c r="K96" s="762"/>
      <c r="L96" s="762"/>
      <c r="M96" s="762"/>
      <c r="N96" s="762"/>
      <c r="O96" s="762"/>
      <c r="P96" s="762"/>
      <c r="Q96" s="762"/>
      <c r="R96" s="762"/>
      <c r="S96" s="762"/>
      <c r="T96" s="762"/>
      <c r="U96" s="763"/>
      <c r="V96" s="205"/>
      <c r="W96" s="202"/>
      <c r="X96" s="202"/>
      <c r="Y96" s="202"/>
      <c r="Z96" s="202"/>
      <c r="AA96" s="202"/>
      <c r="AB96" s="202"/>
      <c r="AC96" s="202"/>
      <c r="AD96" s="202"/>
      <c r="AE96" s="202"/>
      <c r="AF96" s="202"/>
      <c r="AG96" s="202"/>
      <c r="AH96" s="202"/>
      <c r="AI96" s="202"/>
      <c r="AJ96" s="202"/>
      <c r="AK96" s="204"/>
      <c r="AL96" s="204"/>
      <c r="AM96" s="11"/>
      <c r="AN96" s="11"/>
      <c r="AO96" s="11"/>
      <c r="AP96" s="11"/>
      <c r="AQ96" s="11"/>
      <c r="AR96" s="11"/>
      <c r="AS96" s="11"/>
      <c r="AT96" s="11"/>
      <c r="AU96" s="11"/>
      <c r="AV96" s="11"/>
      <c r="BA96" s="1"/>
    </row>
    <row r="97" spans="2:53" x14ac:dyDescent="0.2">
      <c r="B97" s="201">
        <f>+B96+1</f>
        <v>24</v>
      </c>
      <c r="C97" s="762" t="s">
        <v>323</v>
      </c>
      <c r="D97" s="762"/>
      <c r="E97" s="762"/>
      <c r="F97" s="762"/>
      <c r="G97" s="762"/>
      <c r="H97" s="762"/>
      <c r="I97" s="762"/>
      <c r="J97" s="762"/>
      <c r="K97" s="762"/>
      <c r="L97" s="762"/>
      <c r="M97" s="762"/>
      <c r="N97" s="762"/>
      <c r="O97" s="762"/>
      <c r="P97" s="762"/>
      <c r="Q97" s="762"/>
      <c r="R97" s="762"/>
      <c r="S97" s="762"/>
      <c r="T97" s="762"/>
      <c r="U97" s="763"/>
      <c r="V97" s="205"/>
      <c r="W97" s="202"/>
      <c r="X97" s="202"/>
      <c r="Y97" s="202"/>
      <c r="Z97" s="202"/>
      <c r="AA97" s="202"/>
      <c r="AB97" s="202"/>
      <c r="AC97" s="202"/>
      <c r="AD97" s="202"/>
      <c r="AE97" s="202"/>
      <c r="AF97" s="202"/>
      <c r="AG97" s="202"/>
      <c r="AH97" s="202"/>
      <c r="AI97" s="202"/>
      <c r="AJ97" s="202"/>
      <c r="AK97" s="204"/>
      <c r="AL97" s="204"/>
      <c r="AM97" s="11"/>
      <c r="AN97" s="11"/>
      <c r="AO97" s="11"/>
      <c r="AP97" s="11"/>
      <c r="AQ97" s="11"/>
      <c r="AR97" s="11"/>
      <c r="AS97" s="11"/>
      <c r="AT97" s="11"/>
      <c r="AU97" s="11"/>
      <c r="AV97" s="11"/>
      <c r="BA97" s="1"/>
    </row>
    <row r="98" spans="2:53" x14ac:dyDescent="0.2">
      <c r="B98" s="201">
        <f>+B97+1</f>
        <v>25</v>
      </c>
      <c r="C98" s="762" t="s">
        <v>324</v>
      </c>
      <c r="D98" s="762"/>
      <c r="E98" s="762"/>
      <c r="F98" s="762"/>
      <c r="G98" s="762"/>
      <c r="H98" s="762"/>
      <c r="I98" s="762"/>
      <c r="J98" s="762"/>
      <c r="K98" s="762"/>
      <c r="L98" s="762"/>
      <c r="M98" s="762"/>
      <c r="N98" s="762"/>
      <c r="O98" s="762"/>
      <c r="P98" s="762"/>
      <c r="Q98" s="762"/>
      <c r="R98" s="762"/>
      <c r="S98" s="762"/>
      <c r="T98" s="762"/>
      <c r="U98" s="763"/>
      <c r="V98" s="205"/>
      <c r="W98" s="202"/>
      <c r="X98" s="202"/>
      <c r="Y98" s="202"/>
      <c r="Z98" s="202"/>
      <c r="AA98" s="202"/>
      <c r="AB98" s="202"/>
      <c r="AC98" s="202"/>
      <c r="AD98" s="202"/>
      <c r="AE98" s="202"/>
      <c r="AF98" s="202"/>
      <c r="AG98" s="202"/>
      <c r="AH98" s="202"/>
      <c r="AI98" s="202"/>
      <c r="AJ98" s="202"/>
      <c r="AK98" s="204"/>
      <c r="AL98" s="204"/>
      <c r="AM98" s="11"/>
      <c r="AN98" s="11"/>
      <c r="AO98" s="11"/>
      <c r="AP98" s="11"/>
      <c r="AQ98" s="11"/>
      <c r="AR98" s="11"/>
      <c r="AS98" s="11"/>
      <c r="AT98" s="11"/>
      <c r="AU98" s="11"/>
      <c r="AV98" s="11"/>
      <c r="BA98" s="1"/>
    </row>
    <row r="99" spans="2:53" x14ac:dyDescent="0.2">
      <c r="B99" s="198" t="s">
        <v>325</v>
      </c>
      <c r="C99" s="199" t="str">
        <f>$C$43</f>
        <v>Atypical expenditure</v>
      </c>
      <c r="D99" s="199"/>
      <c r="E99" s="199"/>
      <c r="F99" s="199"/>
      <c r="G99" s="199"/>
      <c r="H99" s="199"/>
      <c r="I99" s="199"/>
      <c r="J99" s="199"/>
      <c r="K99" s="199"/>
      <c r="L99" s="199"/>
      <c r="M99" s="199"/>
      <c r="N99" s="199"/>
      <c r="O99" s="199"/>
      <c r="P99" s="199"/>
      <c r="Q99" s="199"/>
      <c r="R99" s="199"/>
      <c r="S99" s="199"/>
      <c r="T99" s="199"/>
      <c r="U99" s="200"/>
      <c r="V99" s="205"/>
      <c r="W99" s="202"/>
      <c r="X99" s="202"/>
      <c r="Y99" s="202"/>
      <c r="Z99" s="202"/>
      <c r="AA99" s="202"/>
      <c r="AB99" s="202"/>
      <c r="AC99" s="202"/>
      <c r="AD99" s="202"/>
      <c r="AE99" s="202"/>
      <c r="AF99" s="202"/>
      <c r="AG99" s="202"/>
      <c r="AH99" s="202"/>
      <c r="AI99" s="202"/>
      <c r="AJ99" s="202"/>
      <c r="AK99" s="204"/>
      <c r="AL99" s="204"/>
      <c r="AM99" s="11"/>
      <c r="AN99" s="11"/>
      <c r="AO99" s="11"/>
      <c r="AP99" s="11"/>
      <c r="AQ99" s="11"/>
      <c r="AR99" s="11"/>
      <c r="AS99" s="11"/>
      <c r="AT99" s="11"/>
      <c r="AU99" s="11"/>
      <c r="AV99" s="11"/>
      <c r="BA99" s="1"/>
    </row>
    <row r="100" spans="2:53" x14ac:dyDescent="0.2">
      <c r="B100" s="206" t="s">
        <v>326</v>
      </c>
      <c r="C100" s="762" t="s">
        <v>327</v>
      </c>
      <c r="D100" s="762"/>
      <c r="E100" s="762"/>
      <c r="F100" s="762"/>
      <c r="G100" s="762"/>
      <c r="H100" s="762"/>
      <c r="I100" s="762"/>
      <c r="J100" s="762"/>
      <c r="K100" s="762"/>
      <c r="L100" s="762"/>
      <c r="M100" s="762"/>
      <c r="N100" s="762"/>
      <c r="O100" s="762"/>
      <c r="P100" s="762"/>
      <c r="Q100" s="762"/>
      <c r="R100" s="762"/>
      <c r="S100" s="762"/>
      <c r="T100" s="762"/>
      <c r="U100" s="763"/>
      <c r="V100" s="205"/>
      <c r="W100" s="202"/>
      <c r="X100" s="202"/>
      <c r="Y100" s="202"/>
      <c r="Z100" s="202"/>
      <c r="AA100" s="202"/>
      <c r="AB100" s="202"/>
      <c r="AC100" s="202"/>
      <c r="AD100" s="202"/>
      <c r="AE100" s="202"/>
      <c r="AF100" s="202"/>
      <c r="AG100" s="202"/>
      <c r="AH100" s="202"/>
      <c r="AI100" s="202"/>
      <c r="AJ100" s="202"/>
      <c r="AK100" s="204"/>
      <c r="AL100" s="204"/>
      <c r="AM100" s="11"/>
      <c r="AN100" s="11"/>
      <c r="AO100" s="11"/>
      <c r="AP100" s="11"/>
      <c r="AQ100" s="11"/>
      <c r="AR100" s="11"/>
      <c r="AS100" s="11"/>
      <c r="AT100" s="11"/>
      <c r="AU100" s="11"/>
      <c r="AV100" s="11"/>
      <c r="BA100" s="1"/>
    </row>
    <row r="101" spans="2:53" x14ac:dyDescent="0.2">
      <c r="B101" s="207">
        <v>36</v>
      </c>
      <c r="C101" s="762" t="s">
        <v>328</v>
      </c>
      <c r="D101" s="762"/>
      <c r="E101" s="762"/>
      <c r="F101" s="762"/>
      <c r="G101" s="762"/>
      <c r="H101" s="762"/>
      <c r="I101" s="762"/>
      <c r="J101" s="762"/>
      <c r="K101" s="762"/>
      <c r="L101" s="762"/>
      <c r="M101" s="762"/>
      <c r="N101" s="762"/>
      <c r="O101" s="762"/>
      <c r="P101" s="762"/>
      <c r="Q101" s="762"/>
      <c r="R101" s="762"/>
      <c r="S101" s="762"/>
      <c r="T101" s="762"/>
      <c r="U101" s="763"/>
      <c r="V101" s="205"/>
      <c r="W101" s="202"/>
      <c r="X101" s="202"/>
      <c r="Y101" s="202"/>
      <c r="Z101" s="202"/>
      <c r="AA101" s="202"/>
      <c r="AB101" s="202"/>
      <c r="AC101" s="202"/>
      <c r="AD101" s="202"/>
      <c r="AE101" s="202"/>
      <c r="AF101" s="202"/>
      <c r="AG101" s="202"/>
      <c r="AH101" s="202"/>
      <c r="AI101" s="202"/>
      <c r="AJ101" s="202"/>
      <c r="AK101" s="204"/>
      <c r="AL101" s="204"/>
      <c r="AM101" s="11"/>
      <c r="AN101" s="11"/>
      <c r="AO101" s="11"/>
      <c r="AP101" s="11"/>
      <c r="AQ101" s="11"/>
      <c r="AR101" s="11"/>
      <c r="AS101" s="11"/>
      <c r="AT101" s="11"/>
      <c r="AU101" s="11"/>
      <c r="AV101" s="11"/>
      <c r="BA101" s="1"/>
    </row>
    <row r="102" spans="2:53" x14ac:dyDescent="0.2">
      <c r="B102" s="198" t="s">
        <v>329</v>
      </c>
      <c r="C102" s="199" t="str">
        <f>$C$56</f>
        <v xml:space="preserve">Total expenditure </v>
      </c>
      <c r="D102" s="199"/>
      <c r="E102" s="199"/>
      <c r="F102" s="199"/>
      <c r="G102" s="199"/>
      <c r="H102" s="199"/>
      <c r="I102" s="199"/>
      <c r="J102" s="199"/>
      <c r="K102" s="199"/>
      <c r="L102" s="199"/>
      <c r="M102" s="199"/>
      <c r="N102" s="199"/>
      <c r="O102" s="199"/>
      <c r="P102" s="199"/>
      <c r="Q102" s="199"/>
      <c r="R102" s="199"/>
      <c r="S102" s="199"/>
      <c r="T102" s="199"/>
      <c r="U102" s="200"/>
      <c r="V102" s="205"/>
      <c r="W102" s="202"/>
      <c r="X102" s="202"/>
      <c r="Y102" s="202"/>
      <c r="Z102" s="202"/>
      <c r="AA102" s="202"/>
      <c r="AB102" s="202"/>
      <c r="AC102" s="202"/>
      <c r="AD102" s="202"/>
      <c r="AE102" s="202"/>
      <c r="AF102" s="202"/>
      <c r="AG102" s="202"/>
      <c r="AH102" s="202"/>
      <c r="AI102" s="202"/>
      <c r="AJ102" s="202"/>
      <c r="AK102" s="204"/>
      <c r="AL102" s="204"/>
      <c r="AM102" s="11"/>
      <c r="AN102" s="11"/>
      <c r="AO102" s="11"/>
      <c r="AP102" s="11"/>
      <c r="AQ102" s="11"/>
      <c r="AR102" s="11"/>
      <c r="AS102" s="11"/>
      <c r="AT102" s="11"/>
      <c r="AU102" s="11"/>
      <c r="AV102" s="11"/>
      <c r="BA102" s="1"/>
    </row>
    <row r="103" spans="2:53" ht="15" thickBot="1" x14ac:dyDescent="0.25">
      <c r="B103" s="208">
        <v>37</v>
      </c>
      <c r="C103" s="768" t="s">
        <v>330</v>
      </c>
      <c r="D103" s="768"/>
      <c r="E103" s="768"/>
      <c r="F103" s="768"/>
      <c r="G103" s="768"/>
      <c r="H103" s="768"/>
      <c r="I103" s="768"/>
      <c r="J103" s="768"/>
      <c r="K103" s="768"/>
      <c r="L103" s="768"/>
      <c r="M103" s="768"/>
      <c r="N103" s="768"/>
      <c r="O103" s="768"/>
      <c r="P103" s="768"/>
      <c r="Q103" s="768"/>
      <c r="R103" s="768"/>
      <c r="S103" s="768"/>
      <c r="T103" s="768"/>
      <c r="U103" s="769"/>
      <c r="V103" s="205"/>
      <c r="W103" s="202"/>
      <c r="X103" s="202"/>
      <c r="Y103" s="202"/>
      <c r="Z103" s="202"/>
      <c r="AA103" s="202"/>
      <c r="AB103" s="202"/>
      <c r="AC103" s="202"/>
      <c r="AD103" s="202"/>
      <c r="AE103" s="202"/>
      <c r="AF103" s="202"/>
      <c r="AG103" s="202"/>
      <c r="AH103" s="202"/>
      <c r="AI103" s="202"/>
      <c r="AJ103" s="202"/>
      <c r="AK103" s="204"/>
      <c r="AL103" s="204"/>
      <c r="AM103" s="11"/>
      <c r="AN103" s="11"/>
      <c r="AO103" s="11"/>
      <c r="AP103" s="11"/>
      <c r="AQ103" s="11"/>
      <c r="AR103" s="11"/>
      <c r="AS103" s="11"/>
      <c r="AT103" s="11"/>
      <c r="AU103" s="11"/>
      <c r="AV103" s="11"/>
      <c r="BA103" s="1"/>
    </row>
  </sheetData>
  <mergeCells count="54">
    <mergeCell ref="C97:U97"/>
    <mergeCell ref="C98:U98"/>
    <mergeCell ref="C100:U100"/>
    <mergeCell ref="C101:U101"/>
    <mergeCell ref="C103:U103"/>
    <mergeCell ref="C96:U96"/>
    <mergeCell ref="C83:U83"/>
    <mergeCell ref="C84:U84"/>
    <mergeCell ref="C85:U85"/>
    <mergeCell ref="C86:U86"/>
    <mergeCell ref="C87:U87"/>
    <mergeCell ref="C88:U88"/>
    <mergeCell ref="C89:U89"/>
    <mergeCell ref="C90:U90"/>
    <mergeCell ref="C92:U92"/>
    <mergeCell ref="C93:U93"/>
    <mergeCell ref="C94:U94"/>
    <mergeCell ref="C81:U81"/>
    <mergeCell ref="C69:U69"/>
    <mergeCell ref="C71:U71"/>
    <mergeCell ref="C72:U72"/>
    <mergeCell ref="C73:U73"/>
    <mergeCell ref="C74:U74"/>
    <mergeCell ref="C75:U75"/>
    <mergeCell ref="C76:U76"/>
    <mergeCell ref="C77:U77"/>
    <mergeCell ref="C78:U78"/>
    <mergeCell ref="C79:U79"/>
    <mergeCell ref="C80:U80"/>
    <mergeCell ref="B67:U67"/>
    <mergeCell ref="BF3:BJ3"/>
    <mergeCell ref="B4:C4"/>
    <mergeCell ref="BB4:BC4"/>
    <mergeCell ref="B6:F6"/>
    <mergeCell ref="G6:K6"/>
    <mergeCell ref="L6:P6"/>
    <mergeCell ref="Q6:U6"/>
    <mergeCell ref="V6:Z6"/>
    <mergeCell ref="AA6:AE6"/>
    <mergeCell ref="AF6:AJ6"/>
    <mergeCell ref="AK6:AO6"/>
    <mergeCell ref="AP6:AT6"/>
    <mergeCell ref="BB6:BE6"/>
    <mergeCell ref="BF6:BJ6"/>
    <mergeCell ref="B65:U65"/>
    <mergeCell ref="AV1:AZ1"/>
    <mergeCell ref="G3:K3"/>
    <mergeCell ref="L3:P3"/>
    <mergeCell ref="Q3:U3"/>
    <mergeCell ref="V3:Z3"/>
    <mergeCell ref="AA3:AE3"/>
    <mergeCell ref="AF3:AJ3"/>
    <mergeCell ref="AK3:AO3"/>
    <mergeCell ref="AP3:AT3"/>
  </mergeCells>
  <conditionalFormatting sqref="AY8:AZ31 AY35:AZ57">
    <cfRule type="cellIs" dxfId="12" priority="4" operator="equal">
      <formula>0</formula>
    </cfRule>
  </conditionalFormatting>
  <conditionalFormatting sqref="AY32:AZ32">
    <cfRule type="cellIs" dxfId="11" priority="3" operator="equal">
      <formula>0</formula>
    </cfRule>
  </conditionalFormatting>
  <conditionalFormatting sqref="AY33:AZ33 AZ34">
    <cfRule type="cellIs" dxfId="10" priority="2" operator="equal">
      <formula>0</formula>
    </cfRule>
  </conditionalFormatting>
  <conditionalFormatting sqref="AY34">
    <cfRule type="cellIs" dxfId="9" priority="1" operator="equal">
      <formula>0</formula>
    </cfRule>
  </conditionalFormatting>
  <dataValidations count="1">
    <dataValidation type="custom" errorStyle="warning" showErrorMessage="1" errorTitle="No label" error="You must enter a description in column C for any additional values." sqref="G44:AT53">
      <formula1>AND(SUM($G$44:$AT$53)&gt;0,ISTEXT($C44))</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4 and 14) in worksheet WS8._x000a__x000a_'Yes' to keep value, 'No' to edit value, or 'Cancel' to undo latest input.">
          <x14:formula1>
            <xm:f>ROUND(AS20,3)=ROUND(SUM([1]WS8!#REF!,[1]WS8!#REF!),3)</xm:f>
          </x14:formula1>
          <xm:sqref>AS20</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14:formula1>
            <xm:f>ROUND(SUM(G$26:G$28),3)=ROUND([1]WS2!#REF!,3)</xm:f>
          </x14:formula1>
          <xm:sqref>G26:AT28</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14:formula1>
            <xm:f>ROUND(G11,3)=ROUND(SUM([1]WS5!#REF!),3)</xm:f>
          </x14:formula1>
          <xm:sqref>G11:AT11</xm:sqref>
        </x14:dataValidation>
        <x14:dataValidation type="custom" errorStyle="warning" showErrorMessage="1" errorTitle="Unexpected value" error="Value should equal the sum of the equivalent column (lines 1-5.20) in worksheet WS8._x000a__x000a_'Yes' to keep value, 'No' to edit value, or 'Cancel' to undo latest input.">
          <x14:formula1>
            <xm:f>ROUND(G20,3)=ROUND(SUM([1]WS8!#REF!,[1]WS8!#REF!),3)</xm:f>
          </x14:formula1>
          <xm:sqref>AT20 G20:AR20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sheetPr>
  <dimension ref="A1:BK128"/>
  <sheetViews>
    <sheetView zoomScale="75" zoomScaleNormal="75" workbookViewId="0">
      <selection activeCell="B98" sqref="B98:P98"/>
    </sheetView>
  </sheetViews>
  <sheetFormatPr defaultRowHeight="14.25" x14ac:dyDescent="0.2"/>
  <cols>
    <col min="1" max="1" width="1.625" customWidth="1"/>
    <col min="2" max="2" width="6.625" customWidth="1"/>
    <col min="3" max="3" width="85.625" customWidth="1"/>
    <col min="4" max="4" width="11.625" bestFit="1" customWidth="1"/>
    <col min="5" max="6" width="5.625" customWidth="1"/>
    <col min="7" max="46" width="9.625" customWidth="1"/>
    <col min="47" max="47" width="2.625" customWidth="1"/>
    <col min="48" max="48" width="25.625" bestFit="1" customWidth="1"/>
    <col min="49" max="49" width="51.625" customWidth="1"/>
    <col min="50" max="50" width="2.625" customWidth="1"/>
    <col min="51" max="51" width="56.125" customWidth="1"/>
    <col min="52" max="52" width="10.625" customWidth="1"/>
    <col min="53" max="53" width="9.625" customWidth="1"/>
    <col min="54" max="54" width="6.625" customWidth="1"/>
    <col min="55" max="55" width="83.625" bestFit="1" customWidth="1"/>
    <col min="56" max="57" width="5.625" customWidth="1"/>
    <col min="58" max="62" width="12.625" customWidth="1"/>
    <col min="63" max="63" width="9.625" customWidth="1"/>
  </cols>
  <sheetData>
    <row r="1" spans="1:63" ht="20.25" x14ac:dyDescent="0.2">
      <c r="A1" s="1"/>
      <c r="B1" s="2" t="s">
        <v>331</v>
      </c>
      <c r="C1" s="2"/>
      <c r="D1" s="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5" t="s">
        <v>1811</v>
      </c>
      <c r="AU1" s="2"/>
      <c r="AV1" s="210" t="s">
        <v>1</v>
      </c>
      <c r="AW1" s="210"/>
      <c r="AX1" s="210"/>
      <c r="AY1" s="210"/>
      <c r="AZ1" s="1"/>
      <c r="BA1" s="1"/>
      <c r="BB1" s="2" t="s">
        <v>2</v>
      </c>
      <c r="BC1" s="2"/>
      <c r="BD1" s="2"/>
      <c r="BE1" s="2"/>
      <c r="BF1" s="2"/>
      <c r="BG1" s="2"/>
      <c r="BH1" s="2"/>
      <c r="BI1" s="2"/>
      <c r="BJ1" s="4" t="str">
        <f>LEFT($B$1,3)</f>
        <v>WS2</v>
      </c>
      <c r="BK1" s="1"/>
    </row>
    <row r="2" spans="1:63" ht="15" thickBot="1" x14ac:dyDescent="0.25">
      <c r="A2" s="1"/>
      <c r="B2" s="12"/>
      <c r="C2" s="211"/>
      <c r="D2" s="212"/>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11"/>
      <c r="AL2" s="11"/>
      <c r="AM2" s="213"/>
      <c r="AN2" s="213"/>
      <c r="AO2" s="213"/>
      <c r="AP2" s="213"/>
      <c r="AQ2" s="213"/>
      <c r="AR2" s="213"/>
      <c r="AS2" s="213"/>
      <c r="AT2" s="213"/>
      <c r="AU2" s="213"/>
      <c r="AV2" s="213"/>
      <c r="AW2" s="213"/>
      <c r="AX2" s="214"/>
      <c r="AY2" s="11"/>
      <c r="AZ2" s="1"/>
      <c r="BA2" s="1"/>
      <c r="BB2" s="12"/>
      <c r="BC2" s="211"/>
      <c r="BD2" s="213"/>
      <c r="BE2" s="213"/>
      <c r="BF2" s="213"/>
      <c r="BG2" s="213"/>
      <c r="BH2" s="213"/>
      <c r="BI2" s="213"/>
      <c r="BJ2" s="213"/>
      <c r="BK2" s="1"/>
    </row>
    <row r="3" spans="1:63" ht="15" thickBot="1" x14ac:dyDescent="0.25">
      <c r="A3" s="1"/>
      <c r="B3" s="1"/>
      <c r="C3" s="1"/>
      <c r="D3" s="1"/>
      <c r="E3" s="1"/>
      <c r="F3" s="1"/>
      <c r="G3" s="770" t="s">
        <v>332</v>
      </c>
      <c r="H3" s="771"/>
      <c r="I3" s="771"/>
      <c r="J3" s="771"/>
      <c r="K3" s="772"/>
      <c r="L3" s="770" t="s">
        <v>333</v>
      </c>
      <c r="M3" s="771"/>
      <c r="N3" s="771"/>
      <c r="O3" s="771"/>
      <c r="P3" s="776"/>
      <c r="Q3" s="777" t="s">
        <v>334</v>
      </c>
      <c r="R3" s="778"/>
      <c r="S3" s="778"/>
      <c r="T3" s="778"/>
      <c r="U3" s="779"/>
      <c r="V3" s="777" t="s">
        <v>335</v>
      </c>
      <c r="W3" s="778"/>
      <c r="X3" s="778"/>
      <c r="Y3" s="778"/>
      <c r="Z3" s="779"/>
      <c r="AA3" s="777" t="s">
        <v>336</v>
      </c>
      <c r="AB3" s="778"/>
      <c r="AC3" s="778"/>
      <c r="AD3" s="778"/>
      <c r="AE3" s="780"/>
      <c r="AF3" s="777" t="s">
        <v>337</v>
      </c>
      <c r="AG3" s="778"/>
      <c r="AH3" s="778"/>
      <c r="AI3" s="778"/>
      <c r="AJ3" s="780"/>
      <c r="AK3" s="743" t="s">
        <v>338</v>
      </c>
      <c r="AL3" s="746"/>
      <c r="AM3" s="746"/>
      <c r="AN3" s="746"/>
      <c r="AO3" s="747"/>
      <c r="AP3" s="743" t="s">
        <v>339</v>
      </c>
      <c r="AQ3" s="746"/>
      <c r="AR3" s="746"/>
      <c r="AS3" s="746"/>
      <c r="AT3" s="747"/>
      <c r="AU3" s="11"/>
      <c r="AV3" s="11"/>
      <c r="AW3" s="11"/>
      <c r="AX3" s="214"/>
      <c r="AY3" s="215"/>
      <c r="AZ3" s="1"/>
      <c r="BA3" s="1"/>
      <c r="BB3" s="1"/>
      <c r="BC3" s="1"/>
      <c r="BD3" s="1"/>
      <c r="BE3" s="1"/>
      <c r="BF3" s="770" t="s">
        <v>340</v>
      </c>
      <c r="BG3" s="771"/>
      <c r="BH3" s="771"/>
      <c r="BI3" s="771"/>
      <c r="BJ3" s="772"/>
      <c r="BK3" s="1"/>
    </row>
    <row r="4" spans="1:63" ht="41.25" thickBot="1" x14ac:dyDescent="0.25">
      <c r="A4" s="1"/>
      <c r="B4" s="216" t="s">
        <v>12</v>
      </c>
      <c r="C4" s="217"/>
      <c r="D4" s="218" t="s">
        <v>13</v>
      </c>
      <c r="E4" s="218" t="s">
        <v>14</v>
      </c>
      <c r="F4" s="219" t="s">
        <v>15</v>
      </c>
      <c r="G4" s="220" t="s">
        <v>16</v>
      </c>
      <c r="H4" s="221" t="s">
        <v>17</v>
      </c>
      <c r="I4" s="221" t="s">
        <v>18</v>
      </c>
      <c r="J4" s="221" t="s">
        <v>19</v>
      </c>
      <c r="K4" s="222" t="s">
        <v>20</v>
      </c>
      <c r="L4" s="220" t="s">
        <v>16</v>
      </c>
      <c r="M4" s="221" t="s">
        <v>17</v>
      </c>
      <c r="N4" s="221" t="s">
        <v>18</v>
      </c>
      <c r="O4" s="221" t="s">
        <v>19</v>
      </c>
      <c r="P4" s="222" t="s">
        <v>20</v>
      </c>
      <c r="Q4" s="220" t="s">
        <v>16</v>
      </c>
      <c r="R4" s="221" t="s">
        <v>17</v>
      </c>
      <c r="S4" s="221" t="s">
        <v>18</v>
      </c>
      <c r="T4" s="221" t="s">
        <v>19</v>
      </c>
      <c r="U4" s="222" t="s">
        <v>20</v>
      </c>
      <c r="V4" s="220" t="s">
        <v>16</v>
      </c>
      <c r="W4" s="221" t="s">
        <v>17</v>
      </c>
      <c r="X4" s="221" t="s">
        <v>18</v>
      </c>
      <c r="Y4" s="221" t="s">
        <v>19</v>
      </c>
      <c r="Z4" s="222" t="s">
        <v>20</v>
      </c>
      <c r="AA4" s="220" t="s">
        <v>16</v>
      </c>
      <c r="AB4" s="221" t="s">
        <v>17</v>
      </c>
      <c r="AC4" s="221" t="s">
        <v>18</v>
      </c>
      <c r="AD4" s="221" t="s">
        <v>19</v>
      </c>
      <c r="AE4" s="222" t="s">
        <v>20</v>
      </c>
      <c r="AF4" s="220" t="s">
        <v>16</v>
      </c>
      <c r="AG4" s="221" t="s">
        <v>17</v>
      </c>
      <c r="AH4" s="221" t="s">
        <v>18</v>
      </c>
      <c r="AI4" s="221" t="s">
        <v>19</v>
      </c>
      <c r="AJ4" s="222" t="s">
        <v>20</v>
      </c>
      <c r="AK4" s="220" t="s">
        <v>16</v>
      </c>
      <c r="AL4" s="221" t="s">
        <v>17</v>
      </c>
      <c r="AM4" s="221" t="s">
        <v>18</v>
      </c>
      <c r="AN4" s="221" t="s">
        <v>19</v>
      </c>
      <c r="AO4" s="222" t="s">
        <v>20</v>
      </c>
      <c r="AP4" s="220" t="s">
        <v>16</v>
      </c>
      <c r="AQ4" s="221" t="s">
        <v>17</v>
      </c>
      <c r="AR4" s="221" t="s">
        <v>18</v>
      </c>
      <c r="AS4" s="221" t="s">
        <v>19</v>
      </c>
      <c r="AT4" s="223" t="s">
        <v>20</v>
      </c>
      <c r="AU4" s="11"/>
      <c r="AV4" s="20" t="s">
        <v>21</v>
      </c>
      <c r="AW4" s="21" t="s">
        <v>22</v>
      </c>
      <c r="AX4" s="214"/>
      <c r="AY4" s="19" t="s">
        <v>23</v>
      </c>
      <c r="AZ4" s="1"/>
      <c r="BA4" s="1"/>
      <c r="BB4" s="216" t="s">
        <v>12</v>
      </c>
      <c r="BC4" s="217"/>
      <c r="BD4" s="218" t="s">
        <v>14</v>
      </c>
      <c r="BE4" s="219" t="s">
        <v>15</v>
      </c>
      <c r="BF4" s="220" t="s">
        <v>16</v>
      </c>
      <c r="BG4" s="221" t="s">
        <v>17</v>
      </c>
      <c r="BH4" s="221" t="s">
        <v>18</v>
      </c>
      <c r="BI4" s="221" t="s">
        <v>19</v>
      </c>
      <c r="BJ4" s="223" t="s">
        <v>20</v>
      </c>
      <c r="BK4" s="1"/>
    </row>
    <row r="5" spans="1:63" ht="15" thickBot="1" x14ac:dyDescent="0.25">
      <c r="A5" s="1"/>
      <c r="B5" s="224"/>
      <c r="C5" s="224"/>
      <c r="D5" s="225"/>
      <c r="E5" s="225"/>
      <c r="F5" s="2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26"/>
      <c r="AV5" s="22"/>
      <c r="AW5" s="22"/>
      <c r="AX5" s="22"/>
      <c r="AY5" s="22"/>
      <c r="AZ5" s="22"/>
      <c r="BA5" s="1"/>
      <c r="BB5" s="224"/>
      <c r="BC5" s="224"/>
      <c r="BD5" s="225"/>
      <c r="BE5" s="225"/>
      <c r="BF5" s="25"/>
      <c r="BG5" s="25"/>
      <c r="BH5" s="25"/>
      <c r="BI5" s="25"/>
      <c r="BJ5" s="25"/>
      <c r="BK5" s="1"/>
    </row>
    <row r="6" spans="1:63" ht="15" thickBot="1" x14ac:dyDescent="0.25">
      <c r="A6" s="1"/>
      <c r="B6" s="773" t="s">
        <v>25</v>
      </c>
      <c r="C6" s="774"/>
      <c r="D6" s="774"/>
      <c r="E6" s="774"/>
      <c r="F6" s="775"/>
      <c r="G6" s="756" t="s">
        <v>26</v>
      </c>
      <c r="H6" s="757"/>
      <c r="I6" s="757"/>
      <c r="J6" s="757"/>
      <c r="K6" s="758"/>
      <c r="L6" s="756" t="s">
        <v>26</v>
      </c>
      <c r="M6" s="757"/>
      <c r="N6" s="757"/>
      <c r="O6" s="757"/>
      <c r="P6" s="758"/>
      <c r="Q6" s="756" t="s">
        <v>26</v>
      </c>
      <c r="R6" s="757"/>
      <c r="S6" s="757"/>
      <c r="T6" s="757"/>
      <c r="U6" s="758"/>
      <c r="V6" s="756" t="s">
        <v>27</v>
      </c>
      <c r="W6" s="757"/>
      <c r="X6" s="757"/>
      <c r="Y6" s="757"/>
      <c r="Z6" s="758"/>
      <c r="AA6" s="756" t="s">
        <v>27</v>
      </c>
      <c r="AB6" s="757"/>
      <c r="AC6" s="757"/>
      <c r="AD6" s="757"/>
      <c r="AE6" s="758"/>
      <c r="AF6" s="756" t="s">
        <v>27</v>
      </c>
      <c r="AG6" s="757"/>
      <c r="AH6" s="757"/>
      <c r="AI6" s="757"/>
      <c r="AJ6" s="758"/>
      <c r="AK6" s="756" t="s">
        <v>27</v>
      </c>
      <c r="AL6" s="757"/>
      <c r="AM6" s="757"/>
      <c r="AN6" s="757"/>
      <c r="AO6" s="758"/>
      <c r="AP6" s="756" t="s">
        <v>27</v>
      </c>
      <c r="AQ6" s="757"/>
      <c r="AR6" s="757"/>
      <c r="AS6" s="757"/>
      <c r="AT6" s="758"/>
      <c r="AU6" s="226"/>
      <c r="AV6" s="22"/>
      <c r="AW6" s="22"/>
      <c r="AX6" s="22"/>
      <c r="AY6" s="22"/>
      <c r="AZ6" s="22"/>
      <c r="BA6" s="1"/>
      <c r="BB6" s="773" t="s">
        <v>25</v>
      </c>
      <c r="BC6" s="774"/>
      <c r="BD6" s="774"/>
      <c r="BE6" s="775"/>
      <c r="BF6" s="756" t="s">
        <v>28</v>
      </c>
      <c r="BG6" s="757"/>
      <c r="BH6" s="757"/>
      <c r="BI6" s="757"/>
      <c r="BJ6" s="758"/>
      <c r="BK6" s="1"/>
    </row>
    <row r="7" spans="1:63" ht="15" thickBot="1" x14ac:dyDescent="0.25">
      <c r="A7" s="1"/>
      <c r="B7" s="227"/>
      <c r="C7" s="227"/>
      <c r="D7" s="225"/>
      <c r="E7" s="225"/>
      <c r="F7" s="2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26"/>
      <c r="AV7" s="22"/>
      <c r="AW7" s="22"/>
      <c r="AX7" s="22"/>
      <c r="AY7" s="22"/>
      <c r="AZ7" s="22"/>
      <c r="BA7" s="1"/>
      <c r="BB7" s="227"/>
      <c r="BC7" s="227"/>
      <c r="BD7" s="225"/>
      <c r="BE7" s="225"/>
      <c r="BF7" s="25"/>
      <c r="BG7" s="25"/>
      <c r="BH7" s="25"/>
      <c r="BI7" s="25"/>
      <c r="BJ7" s="25"/>
      <c r="BK7" s="1"/>
    </row>
    <row r="8" spans="1:63" ht="15.75" thickBot="1" x14ac:dyDescent="0.3">
      <c r="A8" s="1"/>
      <c r="B8" s="228" t="s">
        <v>29</v>
      </c>
      <c r="C8" s="229" t="s">
        <v>341</v>
      </c>
      <c r="D8" s="230"/>
      <c r="E8" s="231"/>
      <c r="F8" s="231"/>
      <c r="G8" s="231"/>
      <c r="H8" s="232"/>
      <c r="I8" s="232"/>
      <c r="J8" s="232"/>
      <c r="K8" s="231"/>
      <c r="L8" s="231"/>
      <c r="M8" s="232"/>
      <c r="N8" s="232"/>
      <c r="O8" s="232"/>
      <c r="P8" s="231"/>
      <c r="Q8" s="231"/>
      <c r="R8" s="232"/>
      <c r="S8" s="232"/>
      <c r="T8" s="232"/>
      <c r="U8" s="231"/>
      <c r="V8" s="231"/>
      <c r="W8" s="232"/>
      <c r="X8" s="232"/>
      <c r="Y8" s="232"/>
      <c r="Z8" s="231"/>
      <c r="AA8" s="231"/>
      <c r="AB8" s="232"/>
      <c r="AC8" s="232"/>
      <c r="AD8" s="232"/>
      <c r="AE8" s="231"/>
      <c r="AF8" s="231"/>
      <c r="AG8" s="232"/>
      <c r="AH8" s="232"/>
      <c r="AI8" s="232"/>
      <c r="AJ8" s="231"/>
      <c r="AK8" s="231"/>
      <c r="AL8" s="232"/>
      <c r="AM8" s="232"/>
      <c r="AN8" s="232"/>
      <c r="AO8" s="231"/>
      <c r="AP8" s="231"/>
      <c r="AQ8" s="232"/>
      <c r="AR8" s="232"/>
      <c r="AS8" s="232"/>
      <c r="AT8" s="231"/>
      <c r="AU8" s="226"/>
      <c r="AV8" s="226"/>
      <c r="AW8" s="226"/>
      <c r="AX8" s="226"/>
      <c r="AY8" s="30"/>
      <c r="AZ8" s="30"/>
      <c r="BA8" s="1"/>
      <c r="BB8" s="228" t="s">
        <v>29</v>
      </c>
      <c r="BC8" s="229" t="s">
        <v>341</v>
      </c>
      <c r="BD8" s="231"/>
      <c r="BE8" s="231"/>
      <c r="BF8" s="231"/>
      <c r="BG8" s="232"/>
      <c r="BH8" s="232"/>
      <c r="BI8" s="232"/>
      <c r="BJ8" s="231"/>
      <c r="BK8" s="1"/>
    </row>
    <row r="9" spans="1:63" x14ac:dyDescent="0.2">
      <c r="A9" s="1"/>
      <c r="B9" s="233">
        <v>1</v>
      </c>
      <c r="C9" s="234" t="s">
        <v>342</v>
      </c>
      <c r="D9" s="33" t="s">
        <v>32</v>
      </c>
      <c r="E9" s="235" t="s">
        <v>33</v>
      </c>
      <c r="F9" s="236">
        <v>3</v>
      </c>
      <c r="G9" s="237">
        <v>3.0164765314753006</v>
      </c>
      <c r="H9" s="238">
        <v>0</v>
      </c>
      <c r="I9" s="238">
        <v>0.28626287922504584</v>
      </c>
      <c r="J9" s="238">
        <v>0</v>
      </c>
      <c r="K9" s="239">
        <f t="shared" ref="K9:K47" si="0">SUM(G9:J9)</f>
        <v>3.3027394107003465</v>
      </c>
      <c r="L9" s="237">
        <v>6.0717154109429998</v>
      </c>
      <c r="M9" s="238">
        <v>0</v>
      </c>
      <c r="N9" s="238">
        <v>0</v>
      </c>
      <c r="O9" s="238">
        <v>0</v>
      </c>
      <c r="P9" s="239">
        <f t="shared" ref="P9:P47" si="1">SUM(L9:O9)</f>
        <v>6.0717154109429998</v>
      </c>
      <c r="Q9" s="237">
        <v>2.0320264369830006</v>
      </c>
      <c r="R9" s="238">
        <v>0</v>
      </c>
      <c r="S9" s="238">
        <v>0</v>
      </c>
      <c r="T9" s="238">
        <v>0</v>
      </c>
      <c r="U9" s="239">
        <f t="shared" ref="U9:U47" si="2">SUM(Q9:T9)</f>
        <v>2.0320264369830006</v>
      </c>
      <c r="V9" s="237">
        <v>0.12578155075963293</v>
      </c>
      <c r="W9" s="238">
        <v>0</v>
      </c>
      <c r="X9" s="238">
        <v>0</v>
      </c>
      <c r="Y9" s="238">
        <v>0</v>
      </c>
      <c r="Z9" s="239">
        <f t="shared" ref="Z9:Z47" si="3">SUM(V9:Y9)</f>
        <v>0.12578155075963293</v>
      </c>
      <c r="AA9" s="237">
        <v>0.79232219802009429</v>
      </c>
      <c r="AB9" s="238">
        <v>0</v>
      </c>
      <c r="AC9" s="238">
        <v>0</v>
      </c>
      <c r="AD9" s="238">
        <v>0</v>
      </c>
      <c r="AE9" s="239">
        <f t="shared" ref="AE9:AE47" si="4">SUM(AA9:AD9)</f>
        <v>0.79232219802009429</v>
      </c>
      <c r="AF9" s="237">
        <v>0.74062215183729929</v>
      </c>
      <c r="AG9" s="238">
        <v>0</v>
      </c>
      <c r="AH9" s="238">
        <v>0</v>
      </c>
      <c r="AI9" s="238">
        <v>0</v>
      </c>
      <c r="AJ9" s="239">
        <f t="shared" ref="AJ9:AJ47" si="5">SUM(AF9:AI9)</f>
        <v>0.74062215183729929</v>
      </c>
      <c r="AK9" s="237">
        <v>3.7786167363861165</v>
      </c>
      <c r="AL9" s="238">
        <v>0</v>
      </c>
      <c r="AM9" s="238">
        <v>0</v>
      </c>
      <c r="AN9" s="238">
        <v>0</v>
      </c>
      <c r="AO9" s="239">
        <f t="shared" ref="AO9:AO47" si="6">SUM(AK9:AN9)</f>
        <v>3.7786167363861165</v>
      </c>
      <c r="AP9" s="237">
        <v>11.315806870320634</v>
      </c>
      <c r="AQ9" s="238">
        <v>0</v>
      </c>
      <c r="AR9" s="238">
        <v>0</v>
      </c>
      <c r="AS9" s="238">
        <v>0</v>
      </c>
      <c r="AT9" s="239">
        <f t="shared" ref="AT9:AT47" si="7">SUM(AP9:AS9)</f>
        <v>11.315806870320634</v>
      </c>
      <c r="AU9" s="11"/>
      <c r="AV9" s="39"/>
      <c r="AW9" s="240"/>
      <c r="AX9" s="41"/>
      <c r="AY9" s="30">
        <f t="shared" ref="AY9:AY31" si="8">IF(SUM(BO9:DA9)=0,0,$BO$4)</f>
        <v>0</v>
      </c>
      <c r="AZ9" s="30"/>
      <c r="BA9" s="1"/>
      <c r="BB9" s="233">
        <v>1</v>
      </c>
      <c r="BC9" s="234" t="s">
        <v>342</v>
      </c>
      <c r="BD9" s="235" t="s">
        <v>33</v>
      </c>
      <c r="BE9" s="236">
        <v>3</v>
      </c>
      <c r="BF9" s="241" t="s">
        <v>343</v>
      </c>
      <c r="BG9" s="242" t="s">
        <v>344</v>
      </c>
      <c r="BH9" s="242" t="s">
        <v>345</v>
      </c>
      <c r="BI9" s="242" t="s">
        <v>346</v>
      </c>
      <c r="BJ9" s="243" t="s">
        <v>347</v>
      </c>
      <c r="BK9" s="1"/>
    </row>
    <row r="10" spans="1:63" x14ac:dyDescent="0.2">
      <c r="A10" s="244"/>
      <c r="B10" s="245">
        <f>B9+1</f>
        <v>2</v>
      </c>
      <c r="C10" s="234" t="s">
        <v>348</v>
      </c>
      <c r="D10" s="48" t="s">
        <v>41</v>
      </c>
      <c r="E10" s="246" t="s">
        <v>33</v>
      </c>
      <c r="F10" s="247">
        <v>3</v>
      </c>
      <c r="G10" s="248">
        <v>0</v>
      </c>
      <c r="H10" s="249">
        <v>0</v>
      </c>
      <c r="I10" s="249">
        <v>0</v>
      </c>
      <c r="J10" s="249">
        <v>0</v>
      </c>
      <c r="K10" s="250">
        <f t="shared" si="0"/>
        <v>0</v>
      </c>
      <c r="L10" s="248">
        <v>0</v>
      </c>
      <c r="M10" s="249">
        <v>0</v>
      </c>
      <c r="N10" s="249">
        <v>0</v>
      </c>
      <c r="O10" s="249">
        <v>0</v>
      </c>
      <c r="P10" s="250">
        <f t="shared" si="1"/>
        <v>0</v>
      </c>
      <c r="Q10" s="248">
        <v>0</v>
      </c>
      <c r="R10" s="249">
        <v>0</v>
      </c>
      <c r="S10" s="249">
        <v>0</v>
      </c>
      <c r="T10" s="249">
        <v>0</v>
      </c>
      <c r="U10" s="250">
        <f t="shared" si="2"/>
        <v>0</v>
      </c>
      <c r="V10" s="248">
        <v>0</v>
      </c>
      <c r="W10" s="249">
        <v>0</v>
      </c>
      <c r="X10" s="249">
        <v>0</v>
      </c>
      <c r="Y10" s="249">
        <v>0</v>
      </c>
      <c r="Z10" s="250">
        <f t="shared" si="3"/>
        <v>0</v>
      </c>
      <c r="AA10" s="248">
        <v>1.8423703638999998E-2</v>
      </c>
      <c r="AB10" s="249">
        <v>0</v>
      </c>
      <c r="AC10" s="249">
        <v>0</v>
      </c>
      <c r="AD10" s="249">
        <v>0</v>
      </c>
      <c r="AE10" s="250">
        <f t="shared" si="4"/>
        <v>1.8423703638999998E-2</v>
      </c>
      <c r="AF10" s="248">
        <v>0.14559679304600001</v>
      </c>
      <c r="AG10" s="249">
        <v>0</v>
      </c>
      <c r="AH10" s="249">
        <v>0</v>
      </c>
      <c r="AI10" s="249">
        <v>0</v>
      </c>
      <c r="AJ10" s="250">
        <f t="shared" si="5"/>
        <v>0.14559679304600001</v>
      </c>
      <c r="AK10" s="248">
        <v>1.412745887412</v>
      </c>
      <c r="AL10" s="249">
        <v>0</v>
      </c>
      <c r="AM10" s="249">
        <v>0</v>
      </c>
      <c r="AN10" s="249">
        <v>0</v>
      </c>
      <c r="AO10" s="250">
        <f t="shared" si="6"/>
        <v>1.412745887412</v>
      </c>
      <c r="AP10" s="248">
        <v>3.5110092909500015</v>
      </c>
      <c r="AQ10" s="249">
        <v>0</v>
      </c>
      <c r="AR10" s="249">
        <v>0</v>
      </c>
      <c r="AS10" s="249">
        <v>0</v>
      </c>
      <c r="AT10" s="250">
        <f t="shared" si="7"/>
        <v>3.5110092909500015</v>
      </c>
      <c r="AU10" s="251"/>
      <c r="AV10" s="252"/>
      <c r="AW10" s="253"/>
      <c r="AX10" s="254"/>
      <c r="AY10" s="30">
        <f t="shared" si="8"/>
        <v>0</v>
      </c>
      <c r="AZ10" s="30"/>
      <c r="BA10" s="244"/>
      <c r="BB10" s="245">
        <f>BB9+1</f>
        <v>2</v>
      </c>
      <c r="BC10" s="234" t="s">
        <v>348</v>
      </c>
      <c r="BD10" s="246" t="s">
        <v>33</v>
      </c>
      <c r="BE10" s="247">
        <v>3</v>
      </c>
      <c r="BF10" s="255" t="s">
        <v>349</v>
      </c>
      <c r="BG10" s="256" t="s">
        <v>350</v>
      </c>
      <c r="BH10" s="256" t="s">
        <v>351</v>
      </c>
      <c r="BI10" s="256" t="s">
        <v>352</v>
      </c>
      <c r="BJ10" s="257" t="s">
        <v>353</v>
      </c>
      <c r="BK10" s="244"/>
    </row>
    <row r="11" spans="1:63" x14ac:dyDescent="0.2">
      <c r="A11" s="1"/>
      <c r="B11" s="258">
        <f t="shared" ref="B11:B41" si="9">B10+1</f>
        <v>3</v>
      </c>
      <c r="C11" s="259" t="s">
        <v>354</v>
      </c>
      <c r="D11" s="48" t="s">
        <v>48</v>
      </c>
      <c r="E11" s="246" t="s">
        <v>33</v>
      </c>
      <c r="F11" s="247">
        <v>3</v>
      </c>
      <c r="G11" s="248">
        <v>0</v>
      </c>
      <c r="H11" s="249">
        <v>0</v>
      </c>
      <c r="I11" s="249">
        <v>0</v>
      </c>
      <c r="J11" s="249">
        <v>0</v>
      </c>
      <c r="K11" s="250">
        <f t="shared" si="0"/>
        <v>0</v>
      </c>
      <c r="L11" s="248">
        <v>0</v>
      </c>
      <c r="M11" s="249">
        <v>0</v>
      </c>
      <c r="N11" s="249">
        <v>0</v>
      </c>
      <c r="O11" s="249">
        <v>0</v>
      </c>
      <c r="P11" s="250">
        <f t="shared" si="1"/>
        <v>0</v>
      </c>
      <c r="Q11" s="248">
        <v>0</v>
      </c>
      <c r="R11" s="249">
        <v>0</v>
      </c>
      <c r="S11" s="249">
        <v>0</v>
      </c>
      <c r="T11" s="249">
        <v>0</v>
      </c>
      <c r="U11" s="250">
        <f t="shared" si="2"/>
        <v>0</v>
      </c>
      <c r="V11" s="248">
        <v>4.1730611606000001E-2</v>
      </c>
      <c r="W11" s="249">
        <v>0</v>
      </c>
      <c r="X11" s="249">
        <v>0</v>
      </c>
      <c r="Y11" s="249">
        <v>0</v>
      </c>
      <c r="Z11" s="250">
        <f t="shared" si="3"/>
        <v>4.1730611606000001E-2</v>
      </c>
      <c r="AA11" s="248">
        <v>0.31000387504999999</v>
      </c>
      <c r="AB11" s="249">
        <v>0</v>
      </c>
      <c r="AC11" s="249">
        <v>0</v>
      </c>
      <c r="AD11" s="249">
        <v>0</v>
      </c>
      <c r="AE11" s="250">
        <f t="shared" si="4"/>
        <v>0.31000387504999999</v>
      </c>
      <c r="AF11" s="248">
        <v>8.4226380489999999E-3</v>
      </c>
      <c r="AG11" s="249">
        <v>0</v>
      </c>
      <c r="AH11" s="249">
        <v>0</v>
      </c>
      <c r="AI11" s="249">
        <v>0</v>
      </c>
      <c r="AJ11" s="250">
        <f t="shared" si="5"/>
        <v>8.4226380489999999E-3</v>
      </c>
      <c r="AK11" s="248">
        <v>4.31808149E-4</v>
      </c>
      <c r="AL11" s="249">
        <v>0</v>
      </c>
      <c r="AM11" s="249">
        <v>0</v>
      </c>
      <c r="AN11" s="249">
        <v>0</v>
      </c>
      <c r="AO11" s="250">
        <f t="shared" si="6"/>
        <v>4.31808149E-4</v>
      </c>
      <c r="AP11" s="248">
        <v>4.1110671690000001E-3</v>
      </c>
      <c r="AQ11" s="249">
        <v>0</v>
      </c>
      <c r="AR11" s="249">
        <v>0</v>
      </c>
      <c r="AS11" s="249">
        <v>0</v>
      </c>
      <c r="AT11" s="250">
        <f t="shared" si="7"/>
        <v>4.1110671690000001E-3</v>
      </c>
      <c r="AU11" s="11"/>
      <c r="AV11" s="54"/>
      <c r="AW11" s="55"/>
      <c r="AX11" s="56"/>
      <c r="AY11" s="30">
        <f t="shared" si="8"/>
        <v>0</v>
      </c>
      <c r="AZ11" s="30"/>
      <c r="BA11" s="1"/>
      <c r="BB11" s="258">
        <f t="shared" ref="BB11:BB47" si="10">BB10+1</f>
        <v>3</v>
      </c>
      <c r="BC11" s="259" t="s">
        <v>354</v>
      </c>
      <c r="BD11" s="246" t="s">
        <v>33</v>
      </c>
      <c r="BE11" s="247">
        <v>3</v>
      </c>
      <c r="BF11" s="255" t="s">
        <v>355</v>
      </c>
      <c r="BG11" s="256" t="s">
        <v>356</v>
      </c>
      <c r="BH11" s="256" t="s">
        <v>357</v>
      </c>
      <c r="BI11" s="256" t="s">
        <v>358</v>
      </c>
      <c r="BJ11" s="257" t="s">
        <v>359</v>
      </c>
      <c r="BK11" s="1"/>
    </row>
    <row r="12" spans="1:63" x14ac:dyDescent="0.2">
      <c r="A12" s="1"/>
      <c r="B12" s="258">
        <f t="shared" si="9"/>
        <v>4</v>
      </c>
      <c r="C12" s="259" t="s">
        <v>360</v>
      </c>
      <c r="D12" s="48" t="s">
        <v>56</v>
      </c>
      <c r="E12" s="246" t="s">
        <v>33</v>
      </c>
      <c r="F12" s="247">
        <v>3</v>
      </c>
      <c r="G12" s="248">
        <v>0</v>
      </c>
      <c r="H12" s="249">
        <v>0</v>
      </c>
      <c r="I12" s="249">
        <v>0</v>
      </c>
      <c r="J12" s="249">
        <v>3.9661959999999996E-2</v>
      </c>
      <c r="K12" s="250">
        <f t="shared" si="0"/>
        <v>3.9661959999999996E-2</v>
      </c>
      <c r="L12" s="248">
        <v>0</v>
      </c>
      <c r="M12" s="249">
        <v>0</v>
      </c>
      <c r="N12" s="249">
        <v>0</v>
      </c>
      <c r="O12" s="249">
        <v>0.10453806</v>
      </c>
      <c r="P12" s="250">
        <f t="shared" si="1"/>
        <v>0.10453806</v>
      </c>
      <c r="Q12" s="248">
        <v>0</v>
      </c>
      <c r="R12" s="249">
        <v>0</v>
      </c>
      <c r="S12" s="249">
        <v>0</v>
      </c>
      <c r="T12" s="249">
        <v>0</v>
      </c>
      <c r="U12" s="250">
        <f t="shared" si="2"/>
        <v>0</v>
      </c>
      <c r="V12" s="248">
        <v>0</v>
      </c>
      <c r="W12" s="249">
        <v>0</v>
      </c>
      <c r="X12" s="249">
        <v>0</v>
      </c>
      <c r="Y12" s="249">
        <v>0</v>
      </c>
      <c r="Z12" s="250">
        <f t="shared" si="3"/>
        <v>0</v>
      </c>
      <c r="AA12" s="248">
        <v>0</v>
      </c>
      <c r="AB12" s="249">
        <v>0</v>
      </c>
      <c r="AC12" s="249">
        <v>0</v>
      </c>
      <c r="AD12" s="249">
        <v>0</v>
      </c>
      <c r="AE12" s="250">
        <f t="shared" si="4"/>
        <v>0</v>
      </c>
      <c r="AF12" s="248">
        <v>0</v>
      </c>
      <c r="AG12" s="249">
        <v>0</v>
      </c>
      <c r="AH12" s="249">
        <v>0</v>
      </c>
      <c r="AI12" s="249">
        <v>0</v>
      </c>
      <c r="AJ12" s="250">
        <f t="shared" si="5"/>
        <v>0</v>
      </c>
      <c r="AK12" s="248">
        <v>0</v>
      </c>
      <c r="AL12" s="249">
        <v>0</v>
      </c>
      <c r="AM12" s="249">
        <v>0</v>
      </c>
      <c r="AN12" s="249">
        <v>0</v>
      </c>
      <c r="AO12" s="250">
        <f t="shared" si="6"/>
        <v>0</v>
      </c>
      <c r="AP12" s="248">
        <v>0</v>
      </c>
      <c r="AQ12" s="249">
        <v>0</v>
      </c>
      <c r="AR12" s="249">
        <v>0</v>
      </c>
      <c r="AS12" s="249">
        <v>0</v>
      </c>
      <c r="AT12" s="250">
        <f t="shared" si="7"/>
        <v>0</v>
      </c>
      <c r="AU12" s="11"/>
      <c r="AV12" s="54"/>
      <c r="AW12" s="55"/>
      <c r="AX12" s="56"/>
      <c r="AY12" s="30">
        <f t="shared" si="8"/>
        <v>0</v>
      </c>
      <c r="AZ12" s="30"/>
      <c r="BA12" s="1"/>
      <c r="BB12" s="258">
        <f t="shared" si="10"/>
        <v>4</v>
      </c>
      <c r="BC12" s="259" t="s">
        <v>360</v>
      </c>
      <c r="BD12" s="246" t="s">
        <v>33</v>
      </c>
      <c r="BE12" s="247">
        <v>3</v>
      </c>
      <c r="BF12" s="255" t="s">
        <v>361</v>
      </c>
      <c r="BG12" s="256" t="s">
        <v>362</v>
      </c>
      <c r="BH12" s="256" t="s">
        <v>363</v>
      </c>
      <c r="BI12" s="256" t="s">
        <v>364</v>
      </c>
      <c r="BJ12" s="257" t="s">
        <v>365</v>
      </c>
      <c r="BK12" s="1"/>
    </row>
    <row r="13" spans="1:63" x14ac:dyDescent="0.2">
      <c r="A13" s="1"/>
      <c r="B13" s="258">
        <f t="shared" si="9"/>
        <v>5</v>
      </c>
      <c r="C13" s="259" t="s">
        <v>366</v>
      </c>
      <c r="D13" s="260"/>
      <c r="E13" s="246" t="s">
        <v>33</v>
      </c>
      <c r="F13" s="247">
        <v>3</v>
      </c>
      <c r="G13" s="248">
        <v>0</v>
      </c>
      <c r="H13" s="249">
        <v>0</v>
      </c>
      <c r="I13" s="249">
        <v>0</v>
      </c>
      <c r="J13" s="249">
        <v>1.1735479787599998</v>
      </c>
      <c r="K13" s="250">
        <f t="shared" si="0"/>
        <v>1.1735479787599998</v>
      </c>
      <c r="L13" s="248">
        <v>0</v>
      </c>
      <c r="M13" s="249">
        <v>0</v>
      </c>
      <c r="N13" s="249">
        <v>0</v>
      </c>
      <c r="O13" s="249">
        <v>4.3667509662520008</v>
      </c>
      <c r="P13" s="250">
        <f t="shared" si="1"/>
        <v>4.3667509662520008</v>
      </c>
      <c r="Q13" s="248">
        <v>0</v>
      </c>
      <c r="R13" s="249">
        <v>0</v>
      </c>
      <c r="S13" s="249">
        <v>0</v>
      </c>
      <c r="T13" s="249">
        <v>6.0300836121999879E-2</v>
      </c>
      <c r="U13" s="250">
        <f t="shared" si="2"/>
        <v>6.0300836121999879E-2</v>
      </c>
      <c r="V13" s="248">
        <v>3.344902386117136E-3</v>
      </c>
      <c r="W13" s="249">
        <v>0</v>
      </c>
      <c r="X13" s="249">
        <v>1.3768783881595998</v>
      </c>
      <c r="Y13" s="249">
        <v>0</v>
      </c>
      <c r="Z13" s="250">
        <f t="shared" si="3"/>
        <v>1.380223290545717</v>
      </c>
      <c r="AA13" s="248">
        <v>3.344902386117136E-3</v>
      </c>
      <c r="AB13" s="249">
        <v>0</v>
      </c>
      <c r="AC13" s="249">
        <v>1.8961523428546001</v>
      </c>
      <c r="AD13" s="249">
        <v>0</v>
      </c>
      <c r="AE13" s="250">
        <f t="shared" si="4"/>
        <v>1.8994972452407173</v>
      </c>
      <c r="AF13" s="248">
        <v>3.344902386117136E-3</v>
      </c>
      <c r="AG13" s="249">
        <v>0</v>
      </c>
      <c r="AH13" s="249">
        <v>4.0610917555755996</v>
      </c>
      <c r="AI13" s="249">
        <v>0</v>
      </c>
      <c r="AJ13" s="250">
        <f t="shared" si="5"/>
        <v>4.0644366579617168</v>
      </c>
      <c r="AK13" s="248">
        <v>3.344902386117136E-3</v>
      </c>
      <c r="AL13" s="249">
        <v>0</v>
      </c>
      <c r="AM13" s="249">
        <v>1.3659547607306002</v>
      </c>
      <c r="AN13" s="249">
        <v>0</v>
      </c>
      <c r="AO13" s="250">
        <f t="shared" si="6"/>
        <v>1.3692996631167174</v>
      </c>
      <c r="AP13" s="248">
        <v>3.344902386117136E-3</v>
      </c>
      <c r="AQ13" s="249">
        <v>0</v>
      </c>
      <c r="AR13" s="249">
        <v>1.2999227526786001</v>
      </c>
      <c r="AS13" s="249">
        <v>0</v>
      </c>
      <c r="AT13" s="250">
        <f t="shared" si="7"/>
        <v>1.3032676550647173</v>
      </c>
      <c r="AU13" s="11"/>
      <c r="AV13" s="54"/>
      <c r="AW13" s="55"/>
      <c r="AX13" s="56"/>
      <c r="AY13" s="30">
        <f t="shared" si="8"/>
        <v>0</v>
      </c>
      <c r="AZ13" s="30"/>
      <c r="BA13" s="1"/>
      <c r="BB13" s="258">
        <f t="shared" si="10"/>
        <v>5</v>
      </c>
      <c r="BC13" s="259" t="s">
        <v>366</v>
      </c>
      <c r="BD13" s="246" t="s">
        <v>33</v>
      </c>
      <c r="BE13" s="247">
        <v>3</v>
      </c>
      <c r="BF13" s="255" t="s">
        <v>367</v>
      </c>
      <c r="BG13" s="256" t="s">
        <v>368</v>
      </c>
      <c r="BH13" s="256" t="s">
        <v>369</v>
      </c>
      <c r="BI13" s="256" t="s">
        <v>370</v>
      </c>
      <c r="BJ13" s="257" t="s">
        <v>371</v>
      </c>
      <c r="BK13" s="1"/>
    </row>
    <row r="14" spans="1:63" x14ac:dyDescent="0.2">
      <c r="A14" s="1"/>
      <c r="B14" s="258">
        <f t="shared" si="9"/>
        <v>6</v>
      </c>
      <c r="C14" s="259" t="s">
        <v>372</v>
      </c>
      <c r="D14" s="260"/>
      <c r="E14" s="246" t="s">
        <v>33</v>
      </c>
      <c r="F14" s="247">
        <v>3</v>
      </c>
      <c r="G14" s="248">
        <v>0</v>
      </c>
      <c r="H14" s="249">
        <v>0</v>
      </c>
      <c r="I14" s="249">
        <v>0</v>
      </c>
      <c r="J14" s="249">
        <v>0.10906399</v>
      </c>
      <c r="K14" s="250">
        <f t="shared" si="0"/>
        <v>0.10906399</v>
      </c>
      <c r="L14" s="248">
        <v>0</v>
      </c>
      <c r="M14" s="249">
        <v>0</v>
      </c>
      <c r="N14" s="249">
        <v>0</v>
      </c>
      <c r="O14" s="249">
        <v>1.8442130000000004E-2</v>
      </c>
      <c r="P14" s="250">
        <f t="shared" si="1"/>
        <v>1.8442130000000004E-2</v>
      </c>
      <c r="Q14" s="248">
        <v>0</v>
      </c>
      <c r="R14" s="249">
        <v>0</v>
      </c>
      <c r="S14" s="249">
        <v>0</v>
      </c>
      <c r="T14" s="249">
        <v>0</v>
      </c>
      <c r="U14" s="250">
        <f t="shared" si="2"/>
        <v>0</v>
      </c>
      <c r="V14" s="248">
        <v>0</v>
      </c>
      <c r="W14" s="249">
        <v>0</v>
      </c>
      <c r="X14" s="249">
        <v>0</v>
      </c>
      <c r="Y14" s="249">
        <v>2.9</v>
      </c>
      <c r="Z14" s="250">
        <f t="shared" si="3"/>
        <v>2.9</v>
      </c>
      <c r="AA14" s="248">
        <v>0</v>
      </c>
      <c r="AB14" s="249">
        <v>0</v>
      </c>
      <c r="AC14" s="249">
        <v>0</v>
      </c>
      <c r="AD14" s="249">
        <v>3.3</v>
      </c>
      <c r="AE14" s="250">
        <f t="shared" si="4"/>
        <v>3.3</v>
      </c>
      <c r="AF14" s="248">
        <v>0</v>
      </c>
      <c r="AG14" s="249">
        <v>0</v>
      </c>
      <c r="AH14" s="249">
        <v>0</v>
      </c>
      <c r="AI14" s="249">
        <v>3.6</v>
      </c>
      <c r="AJ14" s="250">
        <f t="shared" si="5"/>
        <v>3.6</v>
      </c>
      <c r="AK14" s="248">
        <v>0</v>
      </c>
      <c r="AL14" s="249">
        <v>0</v>
      </c>
      <c r="AM14" s="249">
        <v>0</v>
      </c>
      <c r="AN14" s="249">
        <v>3.5</v>
      </c>
      <c r="AO14" s="250">
        <f t="shared" si="6"/>
        <v>3.5</v>
      </c>
      <c r="AP14" s="248">
        <v>0</v>
      </c>
      <c r="AQ14" s="249">
        <v>0</v>
      </c>
      <c r="AR14" s="249">
        <v>0</v>
      </c>
      <c r="AS14" s="249">
        <v>3.5</v>
      </c>
      <c r="AT14" s="250">
        <f t="shared" si="7"/>
        <v>3.5</v>
      </c>
      <c r="AU14" s="11"/>
      <c r="AV14" s="54"/>
      <c r="AW14" s="55"/>
      <c r="AX14" s="56"/>
      <c r="AY14" s="30">
        <f t="shared" si="8"/>
        <v>0</v>
      </c>
      <c r="AZ14" s="30"/>
      <c r="BA14" s="1"/>
      <c r="BB14" s="258">
        <f t="shared" si="10"/>
        <v>6</v>
      </c>
      <c r="BC14" s="259" t="s">
        <v>372</v>
      </c>
      <c r="BD14" s="246" t="s">
        <v>33</v>
      </c>
      <c r="BE14" s="247">
        <v>3</v>
      </c>
      <c r="BF14" s="255" t="s">
        <v>373</v>
      </c>
      <c r="BG14" s="256" t="s">
        <v>374</v>
      </c>
      <c r="BH14" s="256" t="s">
        <v>375</v>
      </c>
      <c r="BI14" s="256" t="s">
        <v>376</v>
      </c>
      <c r="BJ14" s="257" t="s">
        <v>377</v>
      </c>
      <c r="BK14" s="1"/>
    </row>
    <row r="15" spans="1:63" x14ac:dyDescent="0.2">
      <c r="A15" s="1"/>
      <c r="B15" s="258">
        <f t="shared" si="9"/>
        <v>7</v>
      </c>
      <c r="C15" s="259" t="s">
        <v>378</v>
      </c>
      <c r="D15" s="260"/>
      <c r="E15" s="246" t="s">
        <v>33</v>
      </c>
      <c r="F15" s="247">
        <v>3</v>
      </c>
      <c r="G15" s="248">
        <v>0.7468564204</v>
      </c>
      <c r="H15" s="249">
        <v>0</v>
      </c>
      <c r="I15" s="249">
        <v>6.0718996339999998E-2</v>
      </c>
      <c r="J15" s="249">
        <v>0</v>
      </c>
      <c r="K15" s="250">
        <f t="shared" si="0"/>
        <v>0.80757541674</v>
      </c>
      <c r="L15" s="248">
        <v>0.35013259999999996</v>
      </c>
      <c r="M15" s="249">
        <v>0</v>
      </c>
      <c r="N15" s="249">
        <v>0</v>
      </c>
      <c r="O15" s="249">
        <v>1.3472880960000001E-2</v>
      </c>
      <c r="P15" s="250">
        <f t="shared" si="1"/>
        <v>0.36360548095999995</v>
      </c>
      <c r="Q15" s="248">
        <v>0</v>
      </c>
      <c r="R15" s="249">
        <v>0</v>
      </c>
      <c r="S15" s="249">
        <v>0</v>
      </c>
      <c r="T15" s="249">
        <v>0</v>
      </c>
      <c r="U15" s="250">
        <f t="shared" si="2"/>
        <v>0</v>
      </c>
      <c r="V15" s="248">
        <v>0</v>
      </c>
      <c r="W15" s="249">
        <v>0</v>
      </c>
      <c r="X15" s="249">
        <v>0</v>
      </c>
      <c r="Y15" s="249">
        <v>0</v>
      </c>
      <c r="Z15" s="250">
        <f t="shared" si="3"/>
        <v>0</v>
      </c>
      <c r="AA15" s="248">
        <v>0</v>
      </c>
      <c r="AB15" s="249">
        <v>0</v>
      </c>
      <c r="AC15" s="249">
        <v>0</v>
      </c>
      <c r="AD15" s="249">
        <v>0</v>
      </c>
      <c r="AE15" s="250">
        <f t="shared" si="4"/>
        <v>0</v>
      </c>
      <c r="AF15" s="248">
        <v>0</v>
      </c>
      <c r="AG15" s="249">
        <v>0</v>
      </c>
      <c r="AH15" s="249">
        <v>0</v>
      </c>
      <c r="AI15" s="249">
        <v>0</v>
      </c>
      <c r="AJ15" s="250">
        <f t="shared" si="5"/>
        <v>0</v>
      </c>
      <c r="AK15" s="248">
        <v>0</v>
      </c>
      <c r="AL15" s="249">
        <v>0</v>
      </c>
      <c r="AM15" s="249">
        <v>0</v>
      </c>
      <c r="AN15" s="249">
        <v>0</v>
      </c>
      <c r="AO15" s="250">
        <f t="shared" si="6"/>
        <v>0</v>
      </c>
      <c r="AP15" s="248">
        <v>0</v>
      </c>
      <c r="AQ15" s="249">
        <v>0</v>
      </c>
      <c r="AR15" s="249">
        <v>0</v>
      </c>
      <c r="AS15" s="249">
        <v>0</v>
      </c>
      <c r="AT15" s="250">
        <f t="shared" si="7"/>
        <v>0</v>
      </c>
      <c r="AU15" s="11"/>
      <c r="AV15" s="54"/>
      <c r="AW15" s="55"/>
      <c r="AX15" s="56"/>
      <c r="AY15" s="30">
        <f t="shared" si="8"/>
        <v>0</v>
      </c>
      <c r="AZ15" s="30"/>
      <c r="BA15" s="1"/>
      <c r="BB15" s="258">
        <f t="shared" si="10"/>
        <v>7</v>
      </c>
      <c r="BC15" s="259" t="s">
        <v>378</v>
      </c>
      <c r="BD15" s="246" t="s">
        <v>33</v>
      </c>
      <c r="BE15" s="247">
        <v>3</v>
      </c>
      <c r="BF15" s="255" t="s">
        <v>379</v>
      </c>
      <c r="BG15" s="256" t="s">
        <v>380</v>
      </c>
      <c r="BH15" s="256" t="s">
        <v>381</v>
      </c>
      <c r="BI15" s="256" t="s">
        <v>382</v>
      </c>
      <c r="BJ15" s="257" t="s">
        <v>383</v>
      </c>
      <c r="BK15" s="1"/>
    </row>
    <row r="16" spans="1:63" x14ac:dyDescent="0.2">
      <c r="A16" s="1"/>
      <c r="B16" s="258">
        <f t="shared" si="9"/>
        <v>8</v>
      </c>
      <c r="C16" s="259" t="s">
        <v>384</v>
      </c>
      <c r="D16" s="260"/>
      <c r="E16" s="246" t="s">
        <v>33</v>
      </c>
      <c r="F16" s="247">
        <v>3</v>
      </c>
      <c r="G16" s="248">
        <v>0</v>
      </c>
      <c r="H16" s="249">
        <v>0</v>
      </c>
      <c r="I16" s="249">
        <v>0</v>
      </c>
      <c r="J16" s="249">
        <v>0</v>
      </c>
      <c r="K16" s="250">
        <f t="shared" si="0"/>
        <v>0</v>
      </c>
      <c r="L16" s="248">
        <v>0</v>
      </c>
      <c r="M16" s="249">
        <v>0</v>
      </c>
      <c r="N16" s="249">
        <v>0</v>
      </c>
      <c r="O16" s="249">
        <v>0</v>
      </c>
      <c r="P16" s="250">
        <f t="shared" si="1"/>
        <v>0</v>
      </c>
      <c r="Q16" s="248">
        <v>0</v>
      </c>
      <c r="R16" s="249">
        <v>0</v>
      </c>
      <c r="S16" s="249">
        <v>0</v>
      </c>
      <c r="T16" s="249">
        <v>0</v>
      </c>
      <c r="U16" s="250">
        <f t="shared" si="2"/>
        <v>0</v>
      </c>
      <c r="V16" s="248">
        <v>0</v>
      </c>
      <c r="W16" s="249">
        <v>0</v>
      </c>
      <c r="X16" s="249">
        <v>0</v>
      </c>
      <c r="Y16" s="249">
        <v>0</v>
      </c>
      <c r="Z16" s="250">
        <f t="shared" si="3"/>
        <v>0</v>
      </c>
      <c r="AA16" s="248">
        <v>0</v>
      </c>
      <c r="AB16" s="249">
        <v>0</v>
      </c>
      <c r="AC16" s="249">
        <v>0</v>
      </c>
      <c r="AD16" s="249">
        <v>0</v>
      </c>
      <c r="AE16" s="250">
        <f t="shared" si="4"/>
        <v>0</v>
      </c>
      <c r="AF16" s="248">
        <v>0</v>
      </c>
      <c r="AG16" s="249">
        <v>0</v>
      </c>
      <c r="AH16" s="249">
        <v>0</v>
      </c>
      <c r="AI16" s="249">
        <v>0</v>
      </c>
      <c r="AJ16" s="250">
        <f t="shared" si="5"/>
        <v>0</v>
      </c>
      <c r="AK16" s="248">
        <v>0</v>
      </c>
      <c r="AL16" s="249">
        <v>0</v>
      </c>
      <c r="AM16" s="249">
        <v>0</v>
      </c>
      <c r="AN16" s="249">
        <v>0</v>
      </c>
      <c r="AO16" s="250">
        <f t="shared" si="6"/>
        <v>0</v>
      </c>
      <c r="AP16" s="248">
        <v>0</v>
      </c>
      <c r="AQ16" s="249">
        <v>0</v>
      </c>
      <c r="AR16" s="249">
        <v>0</v>
      </c>
      <c r="AS16" s="249">
        <v>0</v>
      </c>
      <c r="AT16" s="250">
        <f t="shared" si="7"/>
        <v>0</v>
      </c>
      <c r="AU16" s="11"/>
      <c r="AV16" s="54"/>
      <c r="AW16" s="55"/>
      <c r="AX16" s="56"/>
      <c r="AY16" s="30">
        <f t="shared" si="8"/>
        <v>0</v>
      </c>
      <c r="AZ16" s="30"/>
      <c r="BA16" s="1"/>
      <c r="BB16" s="258">
        <f t="shared" si="10"/>
        <v>8</v>
      </c>
      <c r="BC16" s="259" t="s">
        <v>384</v>
      </c>
      <c r="BD16" s="246" t="s">
        <v>33</v>
      </c>
      <c r="BE16" s="247">
        <v>3</v>
      </c>
      <c r="BF16" s="255" t="s">
        <v>385</v>
      </c>
      <c r="BG16" s="256" t="s">
        <v>386</v>
      </c>
      <c r="BH16" s="256" t="s">
        <v>387</v>
      </c>
      <c r="BI16" s="256" t="s">
        <v>388</v>
      </c>
      <c r="BJ16" s="257" t="s">
        <v>389</v>
      </c>
      <c r="BK16" s="1"/>
    </row>
    <row r="17" spans="1:63" x14ac:dyDescent="0.2">
      <c r="A17" s="1"/>
      <c r="B17" s="258">
        <f t="shared" si="9"/>
        <v>9</v>
      </c>
      <c r="C17" s="259" t="s">
        <v>390</v>
      </c>
      <c r="D17" s="260"/>
      <c r="E17" s="246" t="s">
        <v>33</v>
      </c>
      <c r="F17" s="247">
        <v>3</v>
      </c>
      <c r="G17" s="248">
        <v>0</v>
      </c>
      <c r="H17" s="249">
        <v>23.968965096564268</v>
      </c>
      <c r="I17" s="249">
        <v>13.045472232862499</v>
      </c>
      <c r="J17" s="249">
        <v>43.247632827036625</v>
      </c>
      <c r="K17" s="250">
        <f t="shared" si="0"/>
        <v>80.262070156463395</v>
      </c>
      <c r="L17" s="248">
        <v>0</v>
      </c>
      <c r="M17" s="249">
        <v>43.393055451995401</v>
      </c>
      <c r="N17" s="249">
        <v>24.223646511570728</v>
      </c>
      <c r="O17" s="249">
        <v>28.90757156898799</v>
      </c>
      <c r="P17" s="250">
        <f t="shared" si="1"/>
        <v>96.524273532554119</v>
      </c>
      <c r="Q17" s="248">
        <v>0</v>
      </c>
      <c r="R17" s="249">
        <v>21.20582993419173</v>
      </c>
      <c r="S17" s="249">
        <v>14.491822920468371</v>
      </c>
      <c r="T17" s="249">
        <v>13.93637278304989</v>
      </c>
      <c r="U17" s="250">
        <f t="shared" si="2"/>
        <v>49.634025637709989</v>
      </c>
      <c r="V17" s="248">
        <v>0</v>
      </c>
      <c r="W17" s="249">
        <v>0</v>
      </c>
      <c r="X17" s="249">
        <v>0</v>
      </c>
      <c r="Y17" s="249">
        <v>27.24020000000003</v>
      </c>
      <c r="Z17" s="250">
        <f t="shared" si="3"/>
        <v>27.24020000000003</v>
      </c>
      <c r="AA17" s="248">
        <v>0</v>
      </c>
      <c r="AB17" s="249">
        <v>0</v>
      </c>
      <c r="AC17" s="249">
        <v>0</v>
      </c>
      <c r="AD17" s="249">
        <v>22.280399999999993</v>
      </c>
      <c r="AE17" s="250">
        <f t="shared" si="4"/>
        <v>22.280399999999993</v>
      </c>
      <c r="AF17" s="248">
        <v>0</v>
      </c>
      <c r="AG17" s="249">
        <v>0</v>
      </c>
      <c r="AH17" s="249">
        <v>0</v>
      </c>
      <c r="AI17" s="249">
        <v>0.48</v>
      </c>
      <c r="AJ17" s="250">
        <f t="shared" si="5"/>
        <v>0.48</v>
      </c>
      <c r="AK17" s="248">
        <v>0</v>
      </c>
      <c r="AL17" s="249">
        <v>0</v>
      </c>
      <c r="AM17" s="249">
        <v>0</v>
      </c>
      <c r="AN17" s="249">
        <v>0</v>
      </c>
      <c r="AO17" s="250">
        <f t="shared" si="6"/>
        <v>0</v>
      </c>
      <c r="AP17" s="248">
        <v>0</v>
      </c>
      <c r="AQ17" s="249">
        <v>0</v>
      </c>
      <c r="AR17" s="249">
        <v>0</v>
      </c>
      <c r="AS17" s="249">
        <v>0</v>
      </c>
      <c r="AT17" s="250">
        <f t="shared" si="7"/>
        <v>0</v>
      </c>
      <c r="AU17" s="11"/>
      <c r="AV17" s="54"/>
      <c r="AW17" s="55"/>
      <c r="AX17" s="56"/>
      <c r="AY17" s="30">
        <f t="shared" si="8"/>
        <v>0</v>
      </c>
      <c r="AZ17" s="30"/>
      <c r="BA17" s="1"/>
      <c r="BB17" s="258">
        <f t="shared" si="10"/>
        <v>9</v>
      </c>
      <c r="BC17" s="259" t="s">
        <v>390</v>
      </c>
      <c r="BD17" s="246" t="s">
        <v>33</v>
      </c>
      <c r="BE17" s="247">
        <v>3</v>
      </c>
      <c r="BF17" s="255" t="s">
        <v>391</v>
      </c>
      <c r="BG17" s="256" t="s">
        <v>392</v>
      </c>
      <c r="BH17" s="256" t="s">
        <v>393</v>
      </c>
      <c r="BI17" s="256" t="s">
        <v>394</v>
      </c>
      <c r="BJ17" s="257" t="s">
        <v>395</v>
      </c>
      <c r="BK17" s="1"/>
    </row>
    <row r="18" spans="1:63" x14ac:dyDescent="0.2">
      <c r="A18" s="1"/>
      <c r="B18" s="258">
        <f t="shared" si="9"/>
        <v>10</v>
      </c>
      <c r="C18" s="259" t="s">
        <v>396</v>
      </c>
      <c r="D18" s="260"/>
      <c r="E18" s="246" t="s">
        <v>33</v>
      </c>
      <c r="F18" s="247">
        <v>3</v>
      </c>
      <c r="G18" s="248">
        <v>0</v>
      </c>
      <c r="H18" s="249">
        <v>0</v>
      </c>
      <c r="I18" s="249">
        <v>0</v>
      </c>
      <c r="J18" s="249">
        <v>0</v>
      </c>
      <c r="K18" s="250">
        <f t="shared" si="0"/>
        <v>0</v>
      </c>
      <c r="L18" s="248">
        <v>0</v>
      </c>
      <c r="M18" s="249">
        <v>0</v>
      </c>
      <c r="N18" s="249">
        <v>0</v>
      </c>
      <c r="O18" s="249">
        <v>0</v>
      </c>
      <c r="P18" s="250">
        <f t="shared" si="1"/>
        <v>0</v>
      </c>
      <c r="Q18" s="248">
        <v>0</v>
      </c>
      <c r="R18" s="249">
        <v>0</v>
      </c>
      <c r="S18" s="249">
        <v>0</v>
      </c>
      <c r="T18" s="249">
        <v>0</v>
      </c>
      <c r="U18" s="250">
        <f t="shared" si="2"/>
        <v>0</v>
      </c>
      <c r="V18" s="248">
        <v>0</v>
      </c>
      <c r="W18" s="249">
        <v>0</v>
      </c>
      <c r="X18" s="249">
        <v>0</v>
      </c>
      <c r="Y18" s="249">
        <v>0</v>
      </c>
      <c r="Z18" s="250">
        <f t="shared" si="3"/>
        <v>0</v>
      </c>
      <c r="AA18" s="248">
        <v>0</v>
      </c>
      <c r="AB18" s="249">
        <v>0</v>
      </c>
      <c r="AC18" s="249">
        <v>0</v>
      </c>
      <c r="AD18" s="249">
        <v>0</v>
      </c>
      <c r="AE18" s="250">
        <f t="shared" si="4"/>
        <v>0</v>
      </c>
      <c r="AF18" s="248">
        <v>0</v>
      </c>
      <c r="AG18" s="249">
        <v>0</v>
      </c>
      <c r="AH18" s="249">
        <v>0</v>
      </c>
      <c r="AI18" s="249">
        <v>0</v>
      </c>
      <c r="AJ18" s="250">
        <f t="shared" si="5"/>
        <v>0</v>
      </c>
      <c r="AK18" s="248">
        <v>0</v>
      </c>
      <c r="AL18" s="249">
        <v>0</v>
      </c>
      <c r="AM18" s="249">
        <v>0</v>
      </c>
      <c r="AN18" s="249">
        <v>0</v>
      </c>
      <c r="AO18" s="250">
        <f t="shared" si="6"/>
        <v>0</v>
      </c>
      <c r="AP18" s="248">
        <v>0</v>
      </c>
      <c r="AQ18" s="249">
        <v>0</v>
      </c>
      <c r="AR18" s="249">
        <v>0</v>
      </c>
      <c r="AS18" s="249">
        <v>0</v>
      </c>
      <c r="AT18" s="250">
        <f t="shared" si="7"/>
        <v>0</v>
      </c>
      <c r="AU18" s="11"/>
      <c r="AV18" s="54"/>
      <c r="AW18" s="55"/>
      <c r="AX18" s="56"/>
      <c r="AY18" s="30">
        <f t="shared" si="8"/>
        <v>0</v>
      </c>
      <c r="AZ18" s="30"/>
      <c r="BA18" s="1"/>
      <c r="BB18" s="258">
        <f t="shared" si="10"/>
        <v>10</v>
      </c>
      <c r="BC18" s="259" t="s">
        <v>396</v>
      </c>
      <c r="BD18" s="246" t="s">
        <v>33</v>
      </c>
      <c r="BE18" s="247">
        <v>3</v>
      </c>
      <c r="BF18" s="255" t="s">
        <v>397</v>
      </c>
      <c r="BG18" s="256" t="s">
        <v>398</v>
      </c>
      <c r="BH18" s="256" t="s">
        <v>399</v>
      </c>
      <c r="BI18" s="256" t="s">
        <v>400</v>
      </c>
      <c r="BJ18" s="257" t="s">
        <v>401</v>
      </c>
      <c r="BK18" s="1"/>
    </row>
    <row r="19" spans="1:63" x14ac:dyDescent="0.2">
      <c r="A19" s="1"/>
      <c r="B19" s="258">
        <f t="shared" si="9"/>
        <v>11</v>
      </c>
      <c r="C19" s="259" t="s">
        <v>402</v>
      </c>
      <c r="D19" s="260"/>
      <c r="E19" s="246" t="s">
        <v>33</v>
      </c>
      <c r="F19" s="247">
        <v>3</v>
      </c>
      <c r="G19" s="248">
        <v>0</v>
      </c>
      <c r="H19" s="249">
        <v>0</v>
      </c>
      <c r="I19" s="249">
        <v>0</v>
      </c>
      <c r="J19" s="249">
        <v>27.7582350868155</v>
      </c>
      <c r="K19" s="250">
        <f t="shared" si="0"/>
        <v>27.7582350868155</v>
      </c>
      <c r="L19" s="248">
        <v>0</v>
      </c>
      <c r="M19" s="249">
        <v>0</v>
      </c>
      <c r="N19" s="249">
        <v>0</v>
      </c>
      <c r="O19" s="249">
        <v>26.971578580075661</v>
      </c>
      <c r="P19" s="250">
        <f t="shared" si="1"/>
        <v>26.971578580075661</v>
      </c>
      <c r="Q19" s="248">
        <v>0</v>
      </c>
      <c r="R19" s="249">
        <v>0</v>
      </c>
      <c r="S19" s="249">
        <v>0</v>
      </c>
      <c r="T19" s="249">
        <v>26.528790842701198</v>
      </c>
      <c r="U19" s="250">
        <f t="shared" si="2"/>
        <v>26.528790842701198</v>
      </c>
      <c r="V19" s="248">
        <v>0</v>
      </c>
      <c r="W19" s="249">
        <v>0</v>
      </c>
      <c r="X19" s="249">
        <v>0</v>
      </c>
      <c r="Y19" s="249">
        <v>19.558454745133822</v>
      </c>
      <c r="Z19" s="250">
        <f t="shared" si="3"/>
        <v>19.558454745133822</v>
      </c>
      <c r="AA19" s="248">
        <v>0</v>
      </c>
      <c r="AB19" s="249">
        <v>0</v>
      </c>
      <c r="AC19" s="249">
        <v>0</v>
      </c>
      <c r="AD19" s="249">
        <v>19.166367449682902</v>
      </c>
      <c r="AE19" s="250">
        <f t="shared" si="4"/>
        <v>19.166367449682902</v>
      </c>
      <c r="AF19" s="248">
        <v>0</v>
      </c>
      <c r="AG19" s="249">
        <v>0</v>
      </c>
      <c r="AH19" s="249">
        <v>0</v>
      </c>
      <c r="AI19" s="249">
        <v>18.76695576898242</v>
      </c>
      <c r="AJ19" s="250">
        <f t="shared" si="5"/>
        <v>18.76695576898242</v>
      </c>
      <c r="AK19" s="248">
        <v>0</v>
      </c>
      <c r="AL19" s="249">
        <v>0</v>
      </c>
      <c r="AM19" s="249">
        <v>0</v>
      </c>
      <c r="AN19" s="249">
        <v>18.830759003498741</v>
      </c>
      <c r="AO19" s="250">
        <f t="shared" si="6"/>
        <v>18.830759003498741</v>
      </c>
      <c r="AP19" s="248">
        <v>0</v>
      </c>
      <c r="AQ19" s="249">
        <v>0</v>
      </c>
      <c r="AR19" s="249">
        <v>0</v>
      </c>
      <c r="AS19" s="249">
        <v>18.935242100115421</v>
      </c>
      <c r="AT19" s="250">
        <f t="shared" si="7"/>
        <v>18.935242100115421</v>
      </c>
      <c r="AU19" s="11"/>
      <c r="AV19" s="54"/>
      <c r="AW19" s="55"/>
      <c r="AX19" s="56"/>
      <c r="AY19" s="30">
        <f t="shared" si="8"/>
        <v>0</v>
      </c>
      <c r="AZ19" s="30"/>
      <c r="BA19" s="1"/>
      <c r="BB19" s="258">
        <f t="shared" si="10"/>
        <v>11</v>
      </c>
      <c r="BC19" s="259" t="s">
        <v>402</v>
      </c>
      <c r="BD19" s="246" t="s">
        <v>33</v>
      </c>
      <c r="BE19" s="247">
        <v>3</v>
      </c>
      <c r="BF19" s="255" t="s">
        <v>403</v>
      </c>
      <c r="BG19" s="256" t="s">
        <v>404</v>
      </c>
      <c r="BH19" s="256" t="s">
        <v>405</v>
      </c>
      <c r="BI19" s="256" t="s">
        <v>406</v>
      </c>
      <c r="BJ19" s="257" t="s">
        <v>407</v>
      </c>
      <c r="BK19" s="1"/>
    </row>
    <row r="20" spans="1:63" x14ac:dyDescent="0.2">
      <c r="A20" s="1"/>
      <c r="B20" s="258">
        <f t="shared" si="9"/>
        <v>12</v>
      </c>
      <c r="C20" s="259" t="s">
        <v>408</v>
      </c>
      <c r="D20" s="260"/>
      <c r="E20" s="246" t="s">
        <v>33</v>
      </c>
      <c r="F20" s="247">
        <v>3</v>
      </c>
      <c r="G20" s="248">
        <v>0</v>
      </c>
      <c r="H20" s="249">
        <v>0</v>
      </c>
      <c r="I20" s="249">
        <v>0</v>
      </c>
      <c r="J20" s="249">
        <v>7.3709999999999996</v>
      </c>
      <c r="K20" s="250">
        <f t="shared" si="0"/>
        <v>7.3709999999999996</v>
      </c>
      <c r="L20" s="248">
        <v>0</v>
      </c>
      <c r="M20" s="249">
        <v>0</v>
      </c>
      <c r="N20" s="249">
        <v>0</v>
      </c>
      <c r="O20" s="249">
        <v>7.6050000000000004</v>
      </c>
      <c r="P20" s="250">
        <f t="shared" si="1"/>
        <v>7.6050000000000004</v>
      </c>
      <c r="Q20" s="248">
        <v>0</v>
      </c>
      <c r="R20" s="249">
        <v>0</v>
      </c>
      <c r="S20" s="249">
        <v>0</v>
      </c>
      <c r="T20" s="249">
        <v>8.2309999999999999</v>
      </c>
      <c r="U20" s="250">
        <f t="shared" si="2"/>
        <v>8.2309999999999999</v>
      </c>
      <c r="V20" s="248">
        <v>0</v>
      </c>
      <c r="W20" s="249">
        <v>0</v>
      </c>
      <c r="X20" s="249">
        <v>0</v>
      </c>
      <c r="Y20" s="249">
        <v>8.3350000000000009</v>
      </c>
      <c r="Z20" s="250">
        <f t="shared" si="3"/>
        <v>8.3350000000000009</v>
      </c>
      <c r="AA20" s="248">
        <v>0</v>
      </c>
      <c r="AB20" s="249">
        <v>0</v>
      </c>
      <c r="AC20" s="249">
        <v>0</v>
      </c>
      <c r="AD20" s="249">
        <v>8.7959999999999994</v>
      </c>
      <c r="AE20" s="250">
        <f t="shared" si="4"/>
        <v>8.7959999999999994</v>
      </c>
      <c r="AF20" s="248">
        <v>0</v>
      </c>
      <c r="AG20" s="249">
        <v>0</v>
      </c>
      <c r="AH20" s="249">
        <v>0</v>
      </c>
      <c r="AI20" s="249">
        <v>9.2650000000000006</v>
      </c>
      <c r="AJ20" s="250">
        <f t="shared" si="5"/>
        <v>9.2650000000000006</v>
      </c>
      <c r="AK20" s="248">
        <v>0</v>
      </c>
      <c r="AL20" s="249">
        <v>0</v>
      </c>
      <c r="AM20" s="249">
        <v>0</v>
      </c>
      <c r="AN20" s="249">
        <v>9.7420000000000009</v>
      </c>
      <c r="AO20" s="250">
        <f t="shared" si="6"/>
        <v>9.7420000000000009</v>
      </c>
      <c r="AP20" s="248">
        <v>0</v>
      </c>
      <c r="AQ20" s="249">
        <v>0</v>
      </c>
      <c r="AR20" s="249">
        <v>0</v>
      </c>
      <c r="AS20" s="249">
        <v>10.227</v>
      </c>
      <c r="AT20" s="250">
        <f t="shared" si="7"/>
        <v>10.227</v>
      </c>
      <c r="AU20" s="11"/>
      <c r="AV20" s="54"/>
      <c r="AW20" s="55"/>
      <c r="AX20" s="56"/>
      <c r="AY20" s="30">
        <f t="shared" si="8"/>
        <v>0</v>
      </c>
      <c r="AZ20" s="30"/>
      <c r="BA20" s="1"/>
      <c r="BB20" s="258">
        <f t="shared" si="10"/>
        <v>12</v>
      </c>
      <c r="BC20" s="259" t="s">
        <v>408</v>
      </c>
      <c r="BD20" s="246" t="s">
        <v>33</v>
      </c>
      <c r="BE20" s="247">
        <v>3</v>
      </c>
      <c r="BF20" s="255" t="s">
        <v>409</v>
      </c>
      <c r="BG20" s="256" t="s">
        <v>410</v>
      </c>
      <c r="BH20" s="256" t="s">
        <v>411</v>
      </c>
      <c r="BI20" s="256" t="s">
        <v>412</v>
      </c>
      <c r="BJ20" s="257" t="s">
        <v>413</v>
      </c>
      <c r="BK20" s="1"/>
    </row>
    <row r="21" spans="1:63" x14ac:dyDescent="0.2">
      <c r="A21" s="1"/>
      <c r="B21" s="258">
        <f t="shared" si="9"/>
        <v>13</v>
      </c>
      <c r="C21" s="259" t="s">
        <v>414</v>
      </c>
      <c r="D21" s="260"/>
      <c r="E21" s="246" t="s">
        <v>33</v>
      </c>
      <c r="F21" s="247">
        <v>3</v>
      </c>
      <c r="G21" s="248">
        <v>0</v>
      </c>
      <c r="H21" s="249">
        <v>0</v>
      </c>
      <c r="I21" s="249">
        <v>3.6055828640749996</v>
      </c>
      <c r="J21" s="249">
        <v>0</v>
      </c>
      <c r="K21" s="250">
        <f t="shared" si="0"/>
        <v>3.6055828640749996</v>
      </c>
      <c r="L21" s="248">
        <v>0</v>
      </c>
      <c r="M21" s="249">
        <v>0</v>
      </c>
      <c r="N21" s="249">
        <v>2.3185949566639268</v>
      </c>
      <c r="O21" s="249">
        <v>0</v>
      </c>
      <c r="P21" s="250">
        <f t="shared" si="1"/>
        <v>2.3185949566639268</v>
      </c>
      <c r="Q21" s="248">
        <v>0</v>
      </c>
      <c r="R21" s="249">
        <v>0</v>
      </c>
      <c r="S21" s="249">
        <v>0.10662955407253001</v>
      </c>
      <c r="T21" s="249">
        <v>0</v>
      </c>
      <c r="U21" s="250">
        <f t="shared" si="2"/>
        <v>0.10662955407253001</v>
      </c>
      <c r="V21" s="248">
        <v>5.9093275488069405E-2</v>
      </c>
      <c r="W21" s="249">
        <v>0</v>
      </c>
      <c r="X21" s="249">
        <v>0</v>
      </c>
      <c r="Y21" s="249">
        <v>0</v>
      </c>
      <c r="Z21" s="250">
        <f t="shared" si="3"/>
        <v>5.9093275488069405E-2</v>
      </c>
      <c r="AA21" s="248">
        <v>5.9093275488069405E-2</v>
      </c>
      <c r="AB21" s="249">
        <v>0</v>
      </c>
      <c r="AC21" s="249">
        <v>0</v>
      </c>
      <c r="AD21" s="249">
        <v>0</v>
      </c>
      <c r="AE21" s="250">
        <f t="shared" si="4"/>
        <v>5.9093275488069405E-2</v>
      </c>
      <c r="AF21" s="248">
        <v>5.9093275488069405E-2</v>
      </c>
      <c r="AG21" s="249">
        <v>0</v>
      </c>
      <c r="AH21" s="249">
        <v>0</v>
      </c>
      <c r="AI21" s="249">
        <v>0</v>
      </c>
      <c r="AJ21" s="250">
        <f t="shared" si="5"/>
        <v>5.9093275488069405E-2</v>
      </c>
      <c r="AK21" s="248">
        <v>5.9093275488069405E-2</v>
      </c>
      <c r="AL21" s="249">
        <v>0</v>
      </c>
      <c r="AM21" s="249">
        <v>0</v>
      </c>
      <c r="AN21" s="249">
        <v>0</v>
      </c>
      <c r="AO21" s="250">
        <f t="shared" si="6"/>
        <v>5.9093275488069405E-2</v>
      </c>
      <c r="AP21" s="248">
        <v>5.9093275488069405E-2</v>
      </c>
      <c r="AQ21" s="249">
        <v>0</v>
      </c>
      <c r="AR21" s="249">
        <v>0</v>
      </c>
      <c r="AS21" s="249">
        <v>0</v>
      </c>
      <c r="AT21" s="250">
        <f t="shared" si="7"/>
        <v>5.9093275488069405E-2</v>
      </c>
      <c r="AU21" s="11"/>
      <c r="AV21" s="54"/>
      <c r="AW21" s="55"/>
      <c r="AX21" s="56"/>
      <c r="AY21" s="30">
        <f t="shared" si="8"/>
        <v>0</v>
      </c>
      <c r="AZ21" s="30"/>
      <c r="BA21" s="1"/>
      <c r="BB21" s="258">
        <f t="shared" si="10"/>
        <v>13</v>
      </c>
      <c r="BC21" s="259" t="s">
        <v>414</v>
      </c>
      <c r="BD21" s="246" t="s">
        <v>33</v>
      </c>
      <c r="BE21" s="247">
        <v>3</v>
      </c>
      <c r="BF21" s="255" t="s">
        <v>415</v>
      </c>
      <c r="BG21" s="256" t="s">
        <v>416</v>
      </c>
      <c r="BH21" s="256" t="s">
        <v>417</v>
      </c>
      <c r="BI21" s="256" t="s">
        <v>418</v>
      </c>
      <c r="BJ21" s="257" t="s">
        <v>419</v>
      </c>
      <c r="BK21" s="1"/>
    </row>
    <row r="22" spans="1:63" x14ac:dyDescent="0.2">
      <c r="A22" s="1"/>
      <c r="B22" s="258">
        <f t="shared" si="9"/>
        <v>14</v>
      </c>
      <c r="C22" s="259" t="s">
        <v>420</v>
      </c>
      <c r="D22" s="261"/>
      <c r="E22" s="246" t="s">
        <v>33</v>
      </c>
      <c r="F22" s="247">
        <v>3</v>
      </c>
      <c r="G22" s="248">
        <v>0</v>
      </c>
      <c r="H22" s="249">
        <v>0</v>
      </c>
      <c r="I22" s="249">
        <v>0</v>
      </c>
      <c r="J22" s="249">
        <v>3.3878658200000005</v>
      </c>
      <c r="K22" s="250">
        <f t="shared" si="0"/>
        <v>3.3878658200000005</v>
      </c>
      <c r="L22" s="248">
        <v>0</v>
      </c>
      <c r="M22" s="249">
        <v>0</v>
      </c>
      <c r="N22" s="249">
        <v>0</v>
      </c>
      <c r="O22" s="249">
        <v>4.1460327376499997</v>
      </c>
      <c r="P22" s="250">
        <f t="shared" si="1"/>
        <v>4.1460327376499997</v>
      </c>
      <c r="Q22" s="248">
        <v>0</v>
      </c>
      <c r="R22" s="249">
        <v>0</v>
      </c>
      <c r="S22" s="249">
        <v>0</v>
      </c>
      <c r="T22" s="249">
        <v>10.693691933881</v>
      </c>
      <c r="U22" s="250">
        <f t="shared" si="2"/>
        <v>10.693691933881</v>
      </c>
      <c r="V22" s="248">
        <v>0</v>
      </c>
      <c r="W22" s="249">
        <v>0</v>
      </c>
      <c r="X22" s="249">
        <v>0</v>
      </c>
      <c r="Y22" s="249">
        <v>71.807416466479125</v>
      </c>
      <c r="Z22" s="250">
        <f t="shared" si="3"/>
        <v>71.807416466479125</v>
      </c>
      <c r="AA22" s="248">
        <v>0</v>
      </c>
      <c r="AB22" s="249">
        <v>0</v>
      </c>
      <c r="AC22" s="249">
        <v>0</v>
      </c>
      <c r="AD22" s="249">
        <v>13.460408141618066</v>
      </c>
      <c r="AE22" s="250">
        <f t="shared" si="4"/>
        <v>13.460408141618066</v>
      </c>
      <c r="AF22" s="248">
        <v>0</v>
      </c>
      <c r="AG22" s="249">
        <v>0</v>
      </c>
      <c r="AH22" s="249">
        <v>0</v>
      </c>
      <c r="AI22" s="249">
        <v>5.1579523724015752</v>
      </c>
      <c r="AJ22" s="250">
        <f t="shared" si="5"/>
        <v>5.1579523724015752</v>
      </c>
      <c r="AK22" s="248">
        <v>0</v>
      </c>
      <c r="AL22" s="249">
        <v>0</v>
      </c>
      <c r="AM22" s="249">
        <v>0</v>
      </c>
      <c r="AN22" s="249">
        <v>5.4351144670870584</v>
      </c>
      <c r="AO22" s="250">
        <f t="shared" si="6"/>
        <v>5.4351144670870584</v>
      </c>
      <c r="AP22" s="248">
        <v>0</v>
      </c>
      <c r="AQ22" s="249">
        <v>0</v>
      </c>
      <c r="AR22" s="249">
        <v>0</v>
      </c>
      <c r="AS22" s="249">
        <v>12.072309316643391</v>
      </c>
      <c r="AT22" s="250">
        <f t="shared" si="7"/>
        <v>12.072309316643391</v>
      </c>
      <c r="AU22" s="251"/>
      <c r="AV22" s="262"/>
      <c r="AW22" s="263"/>
      <c r="AX22" s="264"/>
      <c r="AY22" s="30">
        <f t="shared" si="8"/>
        <v>0</v>
      </c>
      <c r="AZ22" s="30"/>
      <c r="BA22" s="1"/>
      <c r="BB22" s="258">
        <f t="shared" si="10"/>
        <v>14</v>
      </c>
      <c r="BC22" s="259" t="s">
        <v>420</v>
      </c>
      <c r="BD22" s="246" t="s">
        <v>33</v>
      </c>
      <c r="BE22" s="247">
        <v>3</v>
      </c>
      <c r="BF22" s="255" t="s">
        <v>421</v>
      </c>
      <c r="BG22" s="256" t="s">
        <v>422</v>
      </c>
      <c r="BH22" s="256" t="s">
        <v>423</v>
      </c>
      <c r="BI22" s="256" t="s">
        <v>424</v>
      </c>
      <c r="BJ22" s="257" t="s">
        <v>425</v>
      </c>
      <c r="BK22" s="1"/>
    </row>
    <row r="23" spans="1:63" x14ac:dyDescent="0.2">
      <c r="A23" s="244"/>
      <c r="B23" s="258">
        <f t="shared" si="9"/>
        <v>15</v>
      </c>
      <c r="C23" s="259" t="s">
        <v>426</v>
      </c>
      <c r="D23" s="261"/>
      <c r="E23" s="246" t="s">
        <v>33</v>
      </c>
      <c r="F23" s="247">
        <v>3</v>
      </c>
      <c r="G23" s="248">
        <v>0.29490078301300005</v>
      </c>
      <c r="H23" s="249">
        <v>0</v>
      </c>
      <c r="I23" s="249">
        <v>0.79914777218099997</v>
      </c>
      <c r="J23" s="249">
        <v>3.9964343327600003</v>
      </c>
      <c r="K23" s="250">
        <f t="shared" si="0"/>
        <v>5.0904828879539998</v>
      </c>
      <c r="L23" s="248">
        <v>4.8319882622000002E-3</v>
      </c>
      <c r="M23" s="249">
        <v>0</v>
      </c>
      <c r="N23" s="249">
        <v>5.07473993015613</v>
      </c>
      <c r="O23" s="249">
        <v>0.8186555757818319</v>
      </c>
      <c r="P23" s="250">
        <f t="shared" si="1"/>
        <v>5.898227494200162</v>
      </c>
      <c r="Q23" s="248">
        <v>0</v>
      </c>
      <c r="R23" s="249">
        <v>0</v>
      </c>
      <c r="S23" s="249">
        <v>7.9954584916619993</v>
      </c>
      <c r="T23" s="249">
        <v>0.58651098694699999</v>
      </c>
      <c r="U23" s="250">
        <f t="shared" si="2"/>
        <v>8.5819694786089986</v>
      </c>
      <c r="V23" s="248">
        <v>0</v>
      </c>
      <c r="W23" s="249">
        <v>0</v>
      </c>
      <c r="X23" s="249">
        <v>0</v>
      </c>
      <c r="Y23" s="249">
        <v>0</v>
      </c>
      <c r="Z23" s="250">
        <f t="shared" si="3"/>
        <v>0</v>
      </c>
      <c r="AA23" s="248">
        <v>0</v>
      </c>
      <c r="AB23" s="249">
        <v>0</v>
      </c>
      <c r="AC23" s="249">
        <v>0</v>
      </c>
      <c r="AD23" s="249">
        <v>0</v>
      </c>
      <c r="AE23" s="250">
        <f t="shared" si="4"/>
        <v>0</v>
      </c>
      <c r="AF23" s="248">
        <v>0</v>
      </c>
      <c r="AG23" s="249">
        <v>0</v>
      </c>
      <c r="AH23" s="249">
        <v>0</v>
      </c>
      <c r="AI23" s="249">
        <v>0</v>
      </c>
      <c r="AJ23" s="250">
        <f t="shared" si="5"/>
        <v>0</v>
      </c>
      <c r="AK23" s="248">
        <v>0</v>
      </c>
      <c r="AL23" s="249">
        <v>0</v>
      </c>
      <c r="AM23" s="249">
        <v>0</v>
      </c>
      <c r="AN23" s="249">
        <v>0</v>
      </c>
      <c r="AO23" s="250">
        <f t="shared" si="6"/>
        <v>0</v>
      </c>
      <c r="AP23" s="248">
        <v>0</v>
      </c>
      <c r="AQ23" s="249">
        <v>0</v>
      </c>
      <c r="AR23" s="249">
        <v>0</v>
      </c>
      <c r="AS23" s="249">
        <v>0</v>
      </c>
      <c r="AT23" s="250">
        <f t="shared" si="7"/>
        <v>0</v>
      </c>
      <c r="AU23" s="251"/>
      <c r="AV23" s="262"/>
      <c r="AW23" s="263"/>
      <c r="AX23" s="264"/>
      <c r="AY23" s="30">
        <f t="shared" si="8"/>
        <v>0</v>
      </c>
      <c r="AZ23" s="30"/>
      <c r="BA23" s="244"/>
      <c r="BB23" s="258">
        <f t="shared" si="10"/>
        <v>15</v>
      </c>
      <c r="BC23" s="259" t="s">
        <v>426</v>
      </c>
      <c r="BD23" s="246" t="s">
        <v>33</v>
      </c>
      <c r="BE23" s="247">
        <v>3</v>
      </c>
      <c r="BF23" s="255" t="s">
        <v>427</v>
      </c>
      <c r="BG23" s="256" t="s">
        <v>428</v>
      </c>
      <c r="BH23" s="256" t="s">
        <v>429</v>
      </c>
      <c r="BI23" s="256" t="s">
        <v>430</v>
      </c>
      <c r="BJ23" s="257" t="s">
        <v>431</v>
      </c>
      <c r="BK23" s="244"/>
    </row>
    <row r="24" spans="1:63" x14ac:dyDescent="0.2">
      <c r="A24" s="244"/>
      <c r="B24" s="258">
        <f t="shared" si="9"/>
        <v>16</v>
      </c>
      <c r="C24" s="259" t="s">
        <v>432</v>
      </c>
      <c r="D24" s="261"/>
      <c r="E24" s="246" t="s">
        <v>33</v>
      </c>
      <c r="F24" s="247">
        <v>3</v>
      </c>
      <c r="G24" s="248">
        <v>0</v>
      </c>
      <c r="H24" s="249">
        <v>0</v>
      </c>
      <c r="I24" s="249">
        <v>0</v>
      </c>
      <c r="J24" s="249">
        <v>0</v>
      </c>
      <c r="K24" s="250">
        <f t="shared" si="0"/>
        <v>0</v>
      </c>
      <c r="L24" s="248">
        <v>0</v>
      </c>
      <c r="M24" s="249">
        <v>0</v>
      </c>
      <c r="N24" s="249">
        <v>0</v>
      </c>
      <c r="O24" s="249">
        <v>0</v>
      </c>
      <c r="P24" s="250">
        <f t="shared" si="1"/>
        <v>0</v>
      </c>
      <c r="Q24" s="248">
        <v>0</v>
      </c>
      <c r="R24" s="249">
        <v>0</v>
      </c>
      <c r="S24" s="249">
        <v>0</v>
      </c>
      <c r="T24" s="249">
        <v>0</v>
      </c>
      <c r="U24" s="250">
        <f t="shared" si="2"/>
        <v>0</v>
      </c>
      <c r="V24" s="248">
        <v>0</v>
      </c>
      <c r="W24" s="249">
        <v>0</v>
      </c>
      <c r="X24" s="249">
        <v>0</v>
      </c>
      <c r="Y24" s="249">
        <v>0</v>
      </c>
      <c r="Z24" s="250">
        <f t="shared" si="3"/>
        <v>0</v>
      </c>
      <c r="AA24" s="248">
        <v>0</v>
      </c>
      <c r="AB24" s="249">
        <v>0</v>
      </c>
      <c r="AC24" s="249">
        <v>0</v>
      </c>
      <c r="AD24" s="249">
        <v>0</v>
      </c>
      <c r="AE24" s="250">
        <f t="shared" si="4"/>
        <v>0</v>
      </c>
      <c r="AF24" s="248">
        <v>0</v>
      </c>
      <c r="AG24" s="249">
        <v>0</v>
      </c>
      <c r="AH24" s="249">
        <v>0</v>
      </c>
      <c r="AI24" s="249">
        <v>0</v>
      </c>
      <c r="AJ24" s="250">
        <f t="shared" si="5"/>
        <v>0</v>
      </c>
      <c r="AK24" s="248">
        <v>0</v>
      </c>
      <c r="AL24" s="249">
        <v>0</v>
      </c>
      <c r="AM24" s="249">
        <v>0</v>
      </c>
      <c r="AN24" s="249">
        <v>0</v>
      </c>
      <c r="AO24" s="250">
        <f t="shared" si="6"/>
        <v>0</v>
      </c>
      <c r="AP24" s="248">
        <v>0</v>
      </c>
      <c r="AQ24" s="249">
        <v>0</v>
      </c>
      <c r="AR24" s="249">
        <v>0</v>
      </c>
      <c r="AS24" s="249">
        <v>0</v>
      </c>
      <c r="AT24" s="250">
        <f t="shared" si="7"/>
        <v>0</v>
      </c>
      <c r="AU24" s="251"/>
      <c r="AV24" s="262"/>
      <c r="AW24" s="263"/>
      <c r="AX24" s="264"/>
      <c r="AY24" s="30">
        <f t="shared" si="8"/>
        <v>0</v>
      </c>
      <c r="AZ24" s="30"/>
      <c r="BA24" s="244"/>
      <c r="BB24" s="258">
        <f t="shared" si="10"/>
        <v>16</v>
      </c>
      <c r="BC24" s="259" t="s">
        <v>432</v>
      </c>
      <c r="BD24" s="246" t="s">
        <v>33</v>
      </c>
      <c r="BE24" s="247">
        <v>3</v>
      </c>
      <c r="BF24" s="255" t="s">
        <v>433</v>
      </c>
      <c r="BG24" s="256" t="s">
        <v>434</v>
      </c>
      <c r="BH24" s="256" t="s">
        <v>435</v>
      </c>
      <c r="BI24" s="256" t="s">
        <v>436</v>
      </c>
      <c r="BJ24" s="257" t="s">
        <v>437</v>
      </c>
      <c r="BK24" s="244"/>
    </row>
    <row r="25" spans="1:63" x14ac:dyDescent="0.2">
      <c r="A25" s="244"/>
      <c r="B25" s="258">
        <f t="shared" si="9"/>
        <v>17</v>
      </c>
      <c r="C25" s="259" t="s">
        <v>438</v>
      </c>
      <c r="D25" s="261"/>
      <c r="E25" s="246" t="s">
        <v>33</v>
      </c>
      <c r="F25" s="247">
        <v>3</v>
      </c>
      <c r="G25" s="248">
        <v>0</v>
      </c>
      <c r="H25" s="249">
        <v>0</v>
      </c>
      <c r="I25" s="249">
        <v>0</v>
      </c>
      <c r="J25" s="249">
        <v>0</v>
      </c>
      <c r="K25" s="250">
        <f t="shared" si="0"/>
        <v>0</v>
      </c>
      <c r="L25" s="248">
        <v>1.32778877</v>
      </c>
      <c r="M25" s="249">
        <v>0</v>
      </c>
      <c r="N25" s="249">
        <v>0</v>
      </c>
      <c r="O25" s="249">
        <v>0</v>
      </c>
      <c r="P25" s="250">
        <f t="shared" si="1"/>
        <v>1.32778877</v>
      </c>
      <c r="Q25" s="248">
        <v>0.31692953000000001</v>
      </c>
      <c r="R25" s="249">
        <v>0</v>
      </c>
      <c r="S25" s="249">
        <v>0</v>
      </c>
      <c r="T25" s="249">
        <v>0</v>
      </c>
      <c r="U25" s="250">
        <f t="shared" si="2"/>
        <v>0.31692953000000001</v>
      </c>
      <c r="V25" s="248">
        <v>7.0242950108459851E-2</v>
      </c>
      <c r="W25" s="249">
        <v>0</v>
      </c>
      <c r="X25" s="249">
        <v>0</v>
      </c>
      <c r="Y25" s="249">
        <v>0</v>
      </c>
      <c r="Z25" s="250">
        <f t="shared" si="3"/>
        <v>7.0242950108459851E-2</v>
      </c>
      <c r="AA25" s="248">
        <v>7.0242950108459851E-2</v>
      </c>
      <c r="AB25" s="249">
        <v>0</v>
      </c>
      <c r="AC25" s="249">
        <v>0</v>
      </c>
      <c r="AD25" s="249">
        <v>0</v>
      </c>
      <c r="AE25" s="250">
        <f t="shared" si="4"/>
        <v>7.0242950108459851E-2</v>
      </c>
      <c r="AF25" s="248">
        <v>7.0242950108459851E-2</v>
      </c>
      <c r="AG25" s="249">
        <v>0</v>
      </c>
      <c r="AH25" s="249">
        <v>0</v>
      </c>
      <c r="AI25" s="249">
        <v>0</v>
      </c>
      <c r="AJ25" s="250">
        <f t="shared" si="5"/>
        <v>7.0242950108459851E-2</v>
      </c>
      <c r="AK25" s="248">
        <v>7.0242950108459851E-2</v>
      </c>
      <c r="AL25" s="249">
        <v>0</v>
      </c>
      <c r="AM25" s="249">
        <v>0</v>
      </c>
      <c r="AN25" s="249">
        <v>0</v>
      </c>
      <c r="AO25" s="250">
        <f t="shared" si="6"/>
        <v>7.0242950108459851E-2</v>
      </c>
      <c r="AP25" s="248">
        <v>7.0242950108459851E-2</v>
      </c>
      <c r="AQ25" s="249">
        <v>0</v>
      </c>
      <c r="AR25" s="249">
        <v>0</v>
      </c>
      <c r="AS25" s="249">
        <v>0</v>
      </c>
      <c r="AT25" s="250">
        <f t="shared" si="7"/>
        <v>7.0242950108459851E-2</v>
      </c>
      <c r="AU25" s="251"/>
      <c r="AV25" s="262"/>
      <c r="AW25" s="263"/>
      <c r="AX25" s="264"/>
      <c r="AY25" s="30">
        <f t="shared" si="8"/>
        <v>0</v>
      </c>
      <c r="AZ25" s="30"/>
      <c r="BA25" s="244"/>
      <c r="BB25" s="258">
        <f t="shared" si="10"/>
        <v>17</v>
      </c>
      <c r="BC25" s="259" t="s">
        <v>438</v>
      </c>
      <c r="BD25" s="246" t="s">
        <v>33</v>
      </c>
      <c r="BE25" s="247">
        <v>3</v>
      </c>
      <c r="BF25" s="255" t="s">
        <v>439</v>
      </c>
      <c r="BG25" s="256" t="s">
        <v>440</v>
      </c>
      <c r="BH25" s="256" t="s">
        <v>441</v>
      </c>
      <c r="BI25" s="256" t="s">
        <v>442</v>
      </c>
      <c r="BJ25" s="257" t="s">
        <v>443</v>
      </c>
      <c r="BK25" s="244"/>
    </row>
    <row r="26" spans="1:63" x14ac:dyDescent="0.2">
      <c r="A26" s="1"/>
      <c r="B26" s="258">
        <f t="shared" si="9"/>
        <v>18</v>
      </c>
      <c r="C26" s="259" t="s">
        <v>444</v>
      </c>
      <c r="D26" s="260"/>
      <c r="E26" s="246" t="s">
        <v>33</v>
      </c>
      <c r="F26" s="247">
        <v>3</v>
      </c>
      <c r="G26" s="248">
        <v>0</v>
      </c>
      <c r="H26" s="249">
        <v>0</v>
      </c>
      <c r="I26" s="249">
        <v>0</v>
      </c>
      <c r="J26" s="249">
        <v>0</v>
      </c>
      <c r="K26" s="250">
        <f t="shared" si="0"/>
        <v>0</v>
      </c>
      <c r="L26" s="248">
        <v>2.3294329198199999</v>
      </c>
      <c r="M26" s="249">
        <v>0</v>
      </c>
      <c r="N26" s="249">
        <v>0</v>
      </c>
      <c r="O26" s="249">
        <v>0</v>
      </c>
      <c r="P26" s="250">
        <f t="shared" si="1"/>
        <v>2.3294329198199999</v>
      </c>
      <c r="Q26" s="248">
        <v>2.5014877382489997</v>
      </c>
      <c r="R26" s="249">
        <v>0</v>
      </c>
      <c r="S26" s="249">
        <v>0</v>
      </c>
      <c r="T26" s="249">
        <v>0</v>
      </c>
      <c r="U26" s="250">
        <f t="shared" si="2"/>
        <v>2.5014877382489997</v>
      </c>
      <c r="V26" s="248">
        <v>0</v>
      </c>
      <c r="W26" s="249">
        <v>0</v>
      </c>
      <c r="X26" s="249">
        <v>0</v>
      </c>
      <c r="Y26" s="249">
        <v>0</v>
      </c>
      <c r="Z26" s="250">
        <f t="shared" si="3"/>
        <v>0</v>
      </c>
      <c r="AA26" s="248">
        <v>0</v>
      </c>
      <c r="AB26" s="249">
        <v>0</v>
      </c>
      <c r="AC26" s="249">
        <v>0</v>
      </c>
      <c r="AD26" s="249">
        <v>0</v>
      </c>
      <c r="AE26" s="250">
        <f t="shared" si="4"/>
        <v>0</v>
      </c>
      <c r="AF26" s="248">
        <v>0</v>
      </c>
      <c r="AG26" s="249">
        <v>0</v>
      </c>
      <c r="AH26" s="249">
        <v>0</v>
      </c>
      <c r="AI26" s="249">
        <v>0</v>
      </c>
      <c r="AJ26" s="250">
        <f t="shared" si="5"/>
        <v>0</v>
      </c>
      <c r="AK26" s="248">
        <v>0</v>
      </c>
      <c r="AL26" s="249">
        <v>0</v>
      </c>
      <c r="AM26" s="249">
        <v>0</v>
      </c>
      <c r="AN26" s="249">
        <v>0</v>
      </c>
      <c r="AO26" s="250">
        <f t="shared" si="6"/>
        <v>0</v>
      </c>
      <c r="AP26" s="248">
        <v>0</v>
      </c>
      <c r="AQ26" s="249">
        <v>0</v>
      </c>
      <c r="AR26" s="249">
        <v>0</v>
      </c>
      <c r="AS26" s="249">
        <v>0</v>
      </c>
      <c r="AT26" s="250">
        <f t="shared" si="7"/>
        <v>0</v>
      </c>
      <c r="AU26" s="11"/>
      <c r="AV26" s="54"/>
      <c r="AW26" s="55"/>
      <c r="AX26" s="56"/>
      <c r="AY26" s="30">
        <f t="shared" si="8"/>
        <v>0</v>
      </c>
      <c r="AZ26" s="30"/>
      <c r="BA26" s="1"/>
      <c r="BB26" s="258">
        <f t="shared" si="10"/>
        <v>18</v>
      </c>
      <c r="BC26" s="259" t="s">
        <v>444</v>
      </c>
      <c r="BD26" s="246" t="s">
        <v>33</v>
      </c>
      <c r="BE26" s="247">
        <v>3</v>
      </c>
      <c r="BF26" s="255" t="s">
        <v>445</v>
      </c>
      <c r="BG26" s="256" t="s">
        <v>446</v>
      </c>
      <c r="BH26" s="256" t="s">
        <v>447</v>
      </c>
      <c r="BI26" s="256" t="s">
        <v>448</v>
      </c>
      <c r="BJ26" s="257" t="s">
        <v>449</v>
      </c>
      <c r="BK26" s="1"/>
    </row>
    <row r="27" spans="1:63" x14ac:dyDescent="0.2">
      <c r="A27" s="1"/>
      <c r="B27" s="258">
        <f t="shared" si="9"/>
        <v>19</v>
      </c>
      <c r="C27" s="259" t="s">
        <v>450</v>
      </c>
      <c r="D27" s="260"/>
      <c r="E27" s="246" t="s">
        <v>33</v>
      </c>
      <c r="F27" s="247">
        <v>3</v>
      </c>
      <c r="G27" s="248">
        <v>0</v>
      </c>
      <c r="H27" s="249">
        <v>0</v>
      </c>
      <c r="I27" s="249">
        <v>0</v>
      </c>
      <c r="J27" s="249">
        <v>0</v>
      </c>
      <c r="K27" s="250">
        <f t="shared" si="0"/>
        <v>0</v>
      </c>
      <c r="L27" s="248">
        <v>0</v>
      </c>
      <c r="M27" s="249">
        <v>0</v>
      </c>
      <c r="N27" s="249">
        <v>0</v>
      </c>
      <c r="O27" s="249">
        <v>0</v>
      </c>
      <c r="P27" s="250">
        <f t="shared" si="1"/>
        <v>0</v>
      </c>
      <c r="Q27" s="248">
        <v>0</v>
      </c>
      <c r="R27" s="249">
        <v>0</v>
      </c>
      <c r="S27" s="249">
        <v>0</v>
      </c>
      <c r="T27" s="249">
        <v>0</v>
      </c>
      <c r="U27" s="250">
        <f t="shared" si="2"/>
        <v>0</v>
      </c>
      <c r="V27" s="248">
        <v>0.35678958785249454</v>
      </c>
      <c r="W27" s="249">
        <v>0</v>
      </c>
      <c r="X27" s="249">
        <v>0</v>
      </c>
      <c r="Y27" s="249">
        <v>0</v>
      </c>
      <c r="Z27" s="250">
        <f t="shared" si="3"/>
        <v>0.35678958785249454</v>
      </c>
      <c r="AA27" s="248">
        <v>0.35678958785249454</v>
      </c>
      <c r="AB27" s="249">
        <v>0</v>
      </c>
      <c r="AC27" s="249">
        <v>0</v>
      </c>
      <c r="AD27" s="249">
        <v>0</v>
      </c>
      <c r="AE27" s="250">
        <f t="shared" si="4"/>
        <v>0.35678958785249454</v>
      </c>
      <c r="AF27" s="248">
        <v>0</v>
      </c>
      <c r="AG27" s="249">
        <v>0</v>
      </c>
      <c r="AH27" s="249">
        <v>0</v>
      </c>
      <c r="AI27" s="249">
        <v>0</v>
      </c>
      <c r="AJ27" s="250">
        <f t="shared" si="5"/>
        <v>0</v>
      </c>
      <c r="AK27" s="248">
        <v>0</v>
      </c>
      <c r="AL27" s="249">
        <v>0</v>
      </c>
      <c r="AM27" s="249">
        <v>0</v>
      </c>
      <c r="AN27" s="249">
        <v>0</v>
      </c>
      <c r="AO27" s="250">
        <f t="shared" si="6"/>
        <v>0</v>
      </c>
      <c r="AP27" s="248">
        <v>0</v>
      </c>
      <c r="AQ27" s="249">
        <v>0</v>
      </c>
      <c r="AR27" s="249">
        <v>0</v>
      </c>
      <c r="AS27" s="249">
        <v>0</v>
      </c>
      <c r="AT27" s="250">
        <f t="shared" si="7"/>
        <v>0</v>
      </c>
      <c r="AU27" s="11"/>
      <c r="AV27" s="54"/>
      <c r="AW27" s="55"/>
      <c r="AX27" s="56"/>
      <c r="AY27" s="30">
        <f t="shared" si="8"/>
        <v>0</v>
      </c>
      <c r="AZ27" s="30"/>
      <c r="BA27" s="1"/>
      <c r="BB27" s="258">
        <f t="shared" si="10"/>
        <v>19</v>
      </c>
      <c r="BC27" s="259" t="s">
        <v>450</v>
      </c>
      <c r="BD27" s="246" t="s">
        <v>33</v>
      </c>
      <c r="BE27" s="247">
        <v>3</v>
      </c>
      <c r="BF27" s="255" t="s">
        <v>451</v>
      </c>
      <c r="BG27" s="256" t="s">
        <v>452</v>
      </c>
      <c r="BH27" s="256" t="s">
        <v>453</v>
      </c>
      <c r="BI27" s="256" t="s">
        <v>454</v>
      </c>
      <c r="BJ27" s="257" t="s">
        <v>455</v>
      </c>
      <c r="BK27" s="1"/>
    </row>
    <row r="28" spans="1:63" x14ac:dyDescent="0.2">
      <c r="A28" s="1"/>
      <c r="B28" s="258">
        <f t="shared" si="9"/>
        <v>20</v>
      </c>
      <c r="C28" s="259" t="s">
        <v>456</v>
      </c>
      <c r="D28" s="260"/>
      <c r="E28" s="246" t="s">
        <v>33</v>
      </c>
      <c r="F28" s="247">
        <v>3</v>
      </c>
      <c r="G28" s="248">
        <v>0</v>
      </c>
      <c r="H28" s="249">
        <v>0</v>
      </c>
      <c r="I28" s="249">
        <v>0</v>
      </c>
      <c r="J28" s="249">
        <v>0</v>
      </c>
      <c r="K28" s="250">
        <f t="shared" si="0"/>
        <v>0</v>
      </c>
      <c r="L28" s="248">
        <v>0</v>
      </c>
      <c r="M28" s="249">
        <v>0</v>
      </c>
      <c r="N28" s="249">
        <v>0</v>
      </c>
      <c r="O28" s="249">
        <v>0</v>
      </c>
      <c r="P28" s="250">
        <f t="shared" si="1"/>
        <v>0</v>
      </c>
      <c r="Q28" s="248">
        <v>0</v>
      </c>
      <c r="R28" s="249">
        <v>0</v>
      </c>
      <c r="S28" s="249">
        <v>0</v>
      </c>
      <c r="T28" s="249">
        <v>0</v>
      </c>
      <c r="U28" s="250">
        <f t="shared" si="2"/>
        <v>0</v>
      </c>
      <c r="V28" s="248">
        <v>0</v>
      </c>
      <c r="W28" s="249">
        <v>0</v>
      </c>
      <c r="X28" s="249">
        <v>0</v>
      </c>
      <c r="Y28" s="249">
        <v>0</v>
      </c>
      <c r="Z28" s="250">
        <f t="shared" si="3"/>
        <v>0</v>
      </c>
      <c r="AA28" s="248">
        <v>0</v>
      </c>
      <c r="AB28" s="249">
        <v>0</v>
      </c>
      <c r="AC28" s="249">
        <v>0</v>
      </c>
      <c r="AD28" s="249">
        <v>0</v>
      </c>
      <c r="AE28" s="250">
        <f t="shared" si="4"/>
        <v>0</v>
      </c>
      <c r="AF28" s="248">
        <v>0</v>
      </c>
      <c r="AG28" s="249">
        <v>0</v>
      </c>
      <c r="AH28" s="249">
        <v>0</v>
      </c>
      <c r="AI28" s="249">
        <v>0</v>
      </c>
      <c r="AJ28" s="250">
        <f t="shared" si="5"/>
        <v>0</v>
      </c>
      <c r="AK28" s="248">
        <v>0</v>
      </c>
      <c r="AL28" s="249">
        <v>0</v>
      </c>
      <c r="AM28" s="249">
        <v>0</v>
      </c>
      <c r="AN28" s="249">
        <v>0</v>
      </c>
      <c r="AO28" s="250">
        <f t="shared" si="6"/>
        <v>0</v>
      </c>
      <c r="AP28" s="248">
        <v>0</v>
      </c>
      <c r="AQ28" s="249">
        <v>0</v>
      </c>
      <c r="AR28" s="249">
        <v>0</v>
      </c>
      <c r="AS28" s="249">
        <v>0</v>
      </c>
      <c r="AT28" s="250">
        <f t="shared" si="7"/>
        <v>0</v>
      </c>
      <c r="AU28" s="11"/>
      <c r="AV28" s="54"/>
      <c r="AW28" s="55"/>
      <c r="AX28" s="56"/>
      <c r="AY28" s="30">
        <f t="shared" si="8"/>
        <v>0</v>
      </c>
      <c r="AZ28" s="30"/>
      <c r="BA28" s="1"/>
      <c r="BB28" s="258">
        <f t="shared" si="10"/>
        <v>20</v>
      </c>
      <c r="BC28" s="259" t="s">
        <v>456</v>
      </c>
      <c r="BD28" s="246" t="s">
        <v>33</v>
      </c>
      <c r="BE28" s="247">
        <v>3</v>
      </c>
      <c r="BF28" s="255" t="s">
        <v>457</v>
      </c>
      <c r="BG28" s="256" t="s">
        <v>458</v>
      </c>
      <c r="BH28" s="256" t="s">
        <v>459</v>
      </c>
      <c r="BI28" s="256" t="s">
        <v>460</v>
      </c>
      <c r="BJ28" s="257" t="s">
        <v>461</v>
      </c>
      <c r="BK28" s="1"/>
    </row>
    <row r="29" spans="1:63" x14ac:dyDescent="0.2">
      <c r="A29" s="1"/>
      <c r="B29" s="258">
        <f t="shared" si="9"/>
        <v>21</v>
      </c>
      <c r="C29" s="265" t="s">
        <v>462</v>
      </c>
      <c r="D29" s="266"/>
      <c r="E29" s="267" t="s">
        <v>33</v>
      </c>
      <c r="F29" s="268">
        <v>3</v>
      </c>
      <c r="G29" s="269">
        <v>0</v>
      </c>
      <c r="H29" s="270">
        <v>0</v>
      </c>
      <c r="I29" s="270">
        <v>0</v>
      </c>
      <c r="J29" s="270">
        <v>10.443458789999999</v>
      </c>
      <c r="K29" s="271">
        <f t="shared" si="0"/>
        <v>10.443458789999999</v>
      </c>
      <c r="L29" s="269">
        <v>0</v>
      </c>
      <c r="M29" s="270">
        <v>0</v>
      </c>
      <c r="N29" s="270">
        <v>0</v>
      </c>
      <c r="O29" s="270">
        <v>10.529716999595999</v>
      </c>
      <c r="P29" s="271">
        <f t="shared" si="1"/>
        <v>10.529716999595999</v>
      </c>
      <c r="Q29" s="269">
        <v>0</v>
      </c>
      <c r="R29" s="270">
        <v>0</v>
      </c>
      <c r="S29" s="270">
        <v>0</v>
      </c>
      <c r="T29" s="270">
        <v>10.292833</v>
      </c>
      <c r="U29" s="271">
        <f t="shared" si="2"/>
        <v>10.292833</v>
      </c>
      <c r="V29" s="269">
        <v>0</v>
      </c>
      <c r="W29" s="270">
        <v>0</v>
      </c>
      <c r="X29" s="270">
        <v>0</v>
      </c>
      <c r="Y29" s="270">
        <v>9.8859349999999999</v>
      </c>
      <c r="Z29" s="271">
        <f t="shared" si="3"/>
        <v>9.8859349999999999</v>
      </c>
      <c r="AA29" s="269">
        <v>0</v>
      </c>
      <c r="AB29" s="270">
        <v>0</v>
      </c>
      <c r="AC29" s="270">
        <v>0</v>
      </c>
      <c r="AD29" s="270">
        <v>9.8859349999999999</v>
      </c>
      <c r="AE29" s="271">
        <f t="shared" si="4"/>
        <v>9.8859349999999999</v>
      </c>
      <c r="AF29" s="269">
        <v>0</v>
      </c>
      <c r="AG29" s="270">
        <v>0</v>
      </c>
      <c r="AH29" s="270">
        <v>0</v>
      </c>
      <c r="AI29" s="270">
        <v>9.8859349999999999</v>
      </c>
      <c r="AJ29" s="271">
        <f t="shared" si="5"/>
        <v>9.8859349999999999</v>
      </c>
      <c r="AK29" s="269">
        <v>0</v>
      </c>
      <c r="AL29" s="270">
        <v>0</v>
      </c>
      <c r="AM29" s="270">
        <v>0</v>
      </c>
      <c r="AN29" s="270">
        <v>9.8859349999999999</v>
      </c>
      <c r="AO29" s="271">
        <f t="shared" si="6"/>
        <v>9.8859349999999999</v>
      </c>
      <c r="AP29" s="269">
        <v>0</v>
      </c>
      <c r="AQ29" s="270">
        <v>0</v>
      </c>
      <c r="AR29" s="270">
        <v>0</v>
      </c>
      <c r="AS29" s="270">
        <v>9.8859349999999999</v>
      </c>
      <c r="AT29" s="271">
        <f t="shared" si="7"/>
        <v>9.8859349999999999</v>
      </c>
      <c r="AU29" s="11"/>
      <c r="AV29" s="54"/>
      <c r="AW29" s="55"/>
      <c r="AX29" s="56"/>
      <c r="AY29" s="30">
        <f t="shared" si="8"/>
        <v>0</v>
      </c>
      <c r="AZ29" s="30"/>
      <c r="BA29" s="1"/>
      <c r="BB29" s="258">
        <f t="shared" si="10"/>
        <v>21</v>
      </c>
      <c r="BC29" s="265" t="s">
        <v>462</v>
      </c>
      <c r="BD29" s="267" t="s">
        <v>33</v>
      </c>
      <c r="BE29" s="268">
        <v>3</v>
      </c>
      <c r="BF29" s="272" t="s">
        <v>463</v>
      </c>
      <c r="BG29" s="273" t="s">
        <v>464</v>
      </c>
      <c r="BH29" s="273" t="s">
        <v>465</v>
      </c>
      <c r="BI29" s="273" t="s">
        <v>466</v>
      </c>
      <c r="BJ29" s="274" t="s">
        <v>467</v>
      </c>
      <c r="BK29" s="1"/>
    </row>
    <row r="30" spans="1:63" x14ac:dyDescent="0.2">
      <c r="A30" s="1"/>
      <c r="B30" s="258">
        <f t="shared" si="9"/>
        <v>22</v>
      </c>
      <c r="C30" s="259" t="s">
        <v>468</v>
      </c>
      <c r="D30" s="260"/>
      <c r="E30" s="275" t="s">
        <v>33</v>
      </c>
      <c r="F30" s="275">
        <v>3</v>
      </c>
      <c r="G30" s="248">
        <v>0</v>
      </c>
      <c r="H30" s="249">
        <v>0</v>
      </c>
      <c r="I30" s="249">
        <v>0</v>
      </c>
      <c r="J30" s="249">
        <v>0</v>
      </c>
      <c r="K30" s="250">
        <f t="shared" si="0"/>
        <v>0</v>
      </c>
      <c r="L30" s="248">
        <v>0</v>
      </c>
      <c r="M30" s="249">
        <v>0</v>
      </c>
      <c r="N30" s="249">
        <v>0</v>
      </c>
      <c r="O30" s="249">
        <v>0</v>
      </c>
      <c r="P30" s="250">
        <f t="shared" si="1"/>
        <v>0</v>
      </c>
      <c r="Q30" s="248">
        <v>0</v>
      </c>
      <c r="R30" s="249">
        <v>0</v>
      </c>
      <c r="S30" s="249">
        <v>0</v>
      </c>
      <c r="T30" s="249">
        <v>0</v>
      </c>
      <c r="U30" s="250">
        <f t="shared" si="2"/>
        <v>0</v>
      </c>
      <c r="V30" s="248">
        <v>0</v>
      </c>
      <c r="W30" s="249">
        <v>0</v>
      </c>
      <c r="X30" s="249">
        <v>0</v>
      </c>
      <c r="Y30" s="249">
        <v>0</v>
      </c>
      <c r="Z30" s="250">
        <f t="shared" si="3"/>
        <v>0</v>
      </c>
      <c r="AA30" s="248">
        <v>0</v>
      </c>
      <c r="AB30" s="249">
        <v>0</v>
      </c>
      <c r="AC30" s="249">
        <v>0</v>
      </c>
      <c r="AD30" s="249">
        <v>0</v>
      </c>
      <c r="AE30" s="250">
        <f t="shared" si="4"/>
        <v>0</v>
      </c>
      <c r="AF30" s="248">
        <v>0</v>
      </c>
      <c r="AG30" s="249">
        <v>0</v>
      </c>
      <c r="AH30" s="249">
        <v>0</v>
      </c>
      <c r="AI30" s="249">
        <v>0</v>
      </c>
      <c r="AJ30" s="250">
        <f t="shared" si="5"/>
        <v>0</v>
      </c>
      <c r="AK30" s="248">
        <v>0</v>
      </c>
      <c r="AL30" s="249">
        <v>0</v>
      </c>
      <c r="AM30" s="249">
        <v>0</v>
      </c>
      <c r="AN30" s="249">
        <v>0</v>
      </c>
      <c r="AO30" s="250">
        <f t="shared" si="6"/>
        <v>0</v>
      </c>
      <c r="AP30" s="248">
        <v>0</v>
      </c>
      <c r="AQ30" s="249">
        <v>0</v>
      </c>
      <c r="AR30" s="249">
        <v>0</v>
      </c>
      <c r="AS30" s="249">
        <v>0</v>
      </c>
      <c r="AT30" s="250">
        <f t="shared" si="7"/>
        <v>0</v>
      </c>
      <c r="AU30" s="11"/>
      <c r="AV30" s="54"/>
      <c r="AW30" s="55"/>
      <c r="AX30" s="56"/>
      <c r="AY30" s="30">
        <f t="shared" si="8"/>
        <v>0</v>
      </c>
      <c r="AZ30" s="30"/>
      <c r="BA30" s="1"/>
      <c r="BB30" s="258">
        <f t="shared" si="10"/>
        <v>22</v>
      </c>
      <c r="BC30" s="259" t="s">
        <v>468</v>
      </c>
      <c r="BD30" s="275" t="s">
        <v>33</v>
      </c>
      <c r="BE30" s="275">
        <v>3</v>
      </c>
      <c r="BF30" s="255" t="s">
        <v>469</v>
      </c>
      <c r="BG30" s="256" t="s">
        <v>470</v>
      </c>
      <c r="BH30" s="256" t="s">
        <v>471</v>
      </c>
      <c r="BI30" s="256" t="s">
        <v>472</v>
      </c>
      <c r="BJ30" s="257" t="s">
        <v>473</v>
      </c>
      <c r="BK30" s="1"/>
    </row>
    <row r="31" spans="1:63" x14ac:dyDescent="0.2">
      <c r="A31" s="1"/>
      <c r="B31" s="258">
        <f t="shared" si="9"/>
        <v>23</v>
      </c>
      <c r="C31" s="276" t="s">
        <v>474</v>
      </c>
      <c r="D31" s="261"/>
      <c r="E31" s="277" t="s">
        <v>33</v>
      </c>
      <c r="F31" s="277">
        <v>3</v>
      </c>
      <c r="G31" s="278">
        <v>0</v>
      </c>
      <c r="H31" s="279">
        <v>0</v>
      </c>
      <c r="I31" s="279">
        <v>0</v>
      </c>
      <c r="J31" s="279">
        <v>0</v>
      </c>
      <c r="K31" s="280">
        <f t="shared" si="0"/>
        <v>0</v>
      </c>
      <c r="L31" s="278">
        <v>0</v>
      </c>
      <c r="M31" s="279">
        <v>0</v>
      </c>
      <c r="N31" s="279">
        <v>0</v>
      </c>
      <c r="O31" s="279">
        <v>0</v>
      </c>
      <c r="P31" s="280">
        <f t="shared" si="1"/>
        <v>0</v>
      </c>
      <c r="Q31" s="278">
        <v>0</v>
      </c>
      <c r="R31" s="279">
        <v>0</v>
      </c>
      <c r="S31" s="279">
        <v>0</v>
      </c>
      <c r="T31" s="279">
        <v>0</v>
      </c>
      <c r="U31" s="280">
        <f t="shared" si="2"/>
        <v>0</v>
      </c>
      <c r="V31" s="278">
        <v>0</v>
      </c>
      <c r="W31" s="279">
        <v>0</v>
      </c>
      <c r="X31" s="279">
        <v>0</v>
      </c>
      <c r="Y31" s="279">
        <v>0</v>
      </c>
      <c r="Z31" s="280">
        <f t="shared" si="3"/>
        <v>0</v>
      </c>
      <c r="AA31" s="278">
        <v>0</v>
      </c>
      <c r="AB31" s="279">
        <v>0</v>
      </c>
      <c r="AC31" s="279">
        <v>0</v>
      </c>
      <c r="AD31" s="279">
        <v>0</v>
      </c>
      <c r="AE31" s="280">
        <f t="shared" si="4"/>
        <v>0</v>
      </c>
      <c r="AF31" s="278">
        <v>0</v>
      </c>
      <c r="AG31" s="279">
        <v>0</v>
      </c>
      <c r="AH31" s="279">
        <v>0</v>
      </c>
      <c r="AI31" s="279">
        <v>0</v>
      </c>
      <c r="AJ31" s="280">
        <f t="shared" si="5"/>
        <v>0</v>
      </c>
      <c r="AK31" s="278">
        <v>0</v>
      </c>
      <c r="AL31" s="279">
        <v>0</v>
      </c>
      <c r="AM31" s="279">
        <v>0</v>
      </c>
      <c r="AN31" s="279">
        <v>0</v>
      </c>
      <c r="AO31" s="280">
        <f t="shared" si="6"/>
        <v>0</v>
      </c>
      <c r="AP31" s="278">
        <v>0</v>
      </c>
      <c r="AQ31" s="279">
        <v>0</v>
      </c>
      <c r="AR31" s="279">
        <v>0</v>
      </c>
      <c r="AS31" s="279">
        <v>0</v>
      </c>
      <c r="AT31" s="280">
        <f t="shared" si="7"/>
        <v>0</v>
      </c>
      <c r="AU31" s="11"/>
      <c r="AV31" s="54"/>
      <c r="AW31" s="55"/>
      <c r="AX31" s="56"/>
      <c r="AY31" s="30">
        <f t="shared" si="8"/>
        <v>0</v>
      </c>
      <c r="AZ31" s="30"/>
      <c r="BA31" s="1"/>
      <c r="BB31" s="258">
        <f t="shared" si="10"/>
        <v>23</v>
      </c>
      <c r="BC31" s="276" t="s">
        <v>474</v>
      </c>
      <c r="BD31" s="277" t="s">
        <v>33</v>
      </c>
      <c r="BE31" s="277">
        <v>3</v>
      </c>
      <c r="BF31" s="281" t="s">
        <v>475</v>
      </c>
      <c r="BG31" s="282" t="s">
        <v>476</v>
      </c>
      <c r="BH31" s="282" t="s">
        <v>477</v>
      </c>
      <c r="BI31" s="282" t="s">
        <v>478</v>
      </c>
      <c r="BJ31" s="283" t="s">
        <v>479</v>
      </c>
      <c r="BK31" s="1"/>
    </row>
    <row r="32" spans="1:63" x14ac:dyDescent="0.2">
      <c r="A32" s="1"/>
      <c r="B32" s="258">
        <f t="shared" si="9"/>
        <v>24</v>
      </c>
      <c r="C32" s="284" t="s">
        <v>480</v>
      </c>
      <c r="D32" s="260"/>
      <c r="E32" s="246" t="s">
        <v>33</v>
      </c>
      <c r="F32" s="247">
        <v>3</v>
      </c>
      <c r="G32" s="248">
        <v>0</v>
      </c>
      <c r="H32" s="249">
        <v>0</v>
      </c>
      <c r="I32" s="249">
        <v>0</v>
      </c>
      <c r="J32" s="249">
        <v>0</v>
      </c>
      <c r="K32" s="250">
        <f t="shared" si="0"/>
        <v>0</v>
      </c>
      <c r="L32" s="248">
        <v>0</v>
      </c>
      <c r="M32" s="249">
        <v>0</v>
      </c>
      <c r="N32" s="249">
        <v>0.42391215594600001</v>
      </c>
      <c r="O32" s="249">
        <v>0</v>
      </c>
      <c r="P32" s="250">
        <f t="shared" si="1"/>
        <v>0.42391215594600001</v>
      </c>
      <c r="Q32" s="248">
        <v>0</v>
      </c>
      <c r="R32" s="249">
        <v>0</v>
      </c>
      <c r="S32" s="249">
        <v>0</v>
      </c>
      <c r="T32" s="249">
        <v>0</v>
      </c>
      <c r="U32" s="250">
        <f t="shared" si="2"/>
        <v>0</v>
      </c>
      <c r="V32" s="248">
        <v>0</v>
      </c>
      <c r="W32" s="249">
        <v>0</v>
      </c>
      <c r="X32" s="249">
        <v>0</v>
      </c>
      <c r="Y32" s="249">
        <v>0</v>
      </c>
      <c r="Z32" s="250">
        <f t="shared" si="3"/>
        <v>0</v>
      </c>
      <c r="AA32" s="248">
        <v>0</v>
      </c>
      <c r="AB32" s="249">
        <v>0</v>
      </c>
      <c r="AC32" s="249">
        <v>0</v>
      </c>
      <c r="AD32" s="249">
        <v>0</v>
      </c>
      <c r="AE32" s="250">
        <f t="shared" si="4"/>
        <v>0</v>
      </c>
      <c r="AF32" s="248">
        <v>0</v>
      </c>
      <c r="AG32" s="249">
        <v>0</v>
      </c>
      <c r="AH32" s="249">
        <v>0</v>
      </c>
      <c r="AI32" s="249">
        <v>0</v>
      </c>
      <c r="AJ32" s="250">
        <f t="shared" si="5"/>
        <v>0</v>
      </c>
      <c r="AK32" s="248">
        <v>0</v>
      </c>
      <c r="AL32" s="249">
        <v>0</v>
      </c>
      <c r="AM32" s="249">
        <v>0</v>
      </c>
      <c r="AN32" s="249">
        <v>0</v>
      </c>
      <c r="AO32" s="250">
        <f t="shared" si="6"/>
        <v>0</v>
      </c>
      <c r="AP32" s="248">
        <v>0</v>
      </c>
      <c r="AQ32" s="249">
        <v>0</v>
      </c>
      <c r="AR32" s="249">
        <v>0</v>
      </c>
      <c r="AS32" s="249">
        <v>0</v>
      </c>
      <c r="AT32" s="250">
        <f t="shared" si="7"/>
        <v>0</v>
      </c>
      <c r="AU32" s="11"/>
      <c r="AV32" s="54"/>
      <c r="AW32" s="55" t="s">
        <v>481</v>
      </c>
      <c r="AX32" s="56"/>
      <c r="AY32" s="30">
        <f>(IF(SUM(BO32:DA32)=0,IF(BM32=1,$BM$4,0),$BO$4))</f>
        <v>0</v>
      </c>
      <c r="AZ32" s="30"/>
      <c r="BA32" s="1"/>
      <c r="BB32" s="258">
        <f t="shared" si="10"/>
        <v>24</v>
      </c>
      <c r="BC32" s="285" t="s">
        <v>482</v>
      </c>
      <c r="BD32" s="246" t="s">
        <v>33</v>
      </c>
      <c r="BE32" s="247">
        <v>3</v>
      </c>
      <c r="BF32" s="255" t="s">
        <v>483</v>
      </c>
      <c r="BG32" s="256" t="s">
        <v>484</v>
      </c>
      <c r="BH32" s="256" t="s">
        <v>485</v>
      </c>
      <c r="BI32" s="256" t="s">
        <v>486</v>
      </c>
      <c r="BJ32" s="257" t="s">
        <v>487</v>
      </c>
      <c r="BK32" s="1"/>
    </row>
    <row r="33" spans="1:63" x14ac:dyDescent="0.2">
      <c r="A33" s="1"/>
      <c r="B33" s="258">
        <f t="shared" si="9"/>
        <v>25</v>
      </c>
      <c r="C33" s="284" t="s">
        <v>488</v>
      </c>
      <c r="D33" s="260"/>
      <c r="E33" s="246" t="s">
        <v>33</v>
      </c>
      <c r="F33" s="247">
        <v>3</v>
      </c>
      <c r="G33" s="248">
        <v>0</v>
      </c>
      <c r="H33" s="249">
        <v>0</v>
      </c>
      <c r="I33" s="249">
        <v>0</v>
      </c>
      <c r="J33" s="249">
        <v>0</v>
      </c>
      <c r="K33" s="250">
        <f t="shared" si="0"/>
        <v>0</v>
      </c>
      <c r="L33" s="248">
        <v>0</v>
      </c>
      <c r="M33" s="249">
        <v>0</v>
      </c>
      <c r="N33" s="249">
        <v>0</v>
      </c>
      <c r="O33" s="249">
        <v>0</v>
      </c>
      <c r="P33" s="250">
        <f t="shared" si="1"/>
        <v>0</v>
      </c>
      <c r="Q33" s="248">
        <v>0</v>
      </c>
      <c r="R33" s="249">
        <v>0</v>
      </c>
      <c r="S33" s="249">
        <v>0</v>
      </c>
      <c r="T33" s="249">
        <v>0</v>
      </c>
      <c r="U33" s="250">
        <f t="shared" si="2"/>
        <v>0</v>
      </c>
      <c r="V33" s="248">
        <v>6.1520000000000001</v>
      </c>
      <c r="W33" s="249">
        <v>0</v>
      </c>
      <c r="X33" s="249">
        <v>0</v>
      </c>
      <c r="Y33" s="249">
        <v>0</v>
      </c>
      <c r="Z33" s="250">
        <f t="shared" si="3"/>
        <v>6.1520000000000001</v>
      </c>
      <c r="AA33" s="248">
        <v>3.6680000000000001</v>
      </c>
      <c r="AB33" s="249">
        <v>0</v>
      </c>
      <c r="AC33" s="249">
        <v>0</v>
      </c>
      <c r="AD33" s="249">
        <v>0</v>
      </c>
      <c r="AE33" s="250">
        <f t="shared" si="4"/>
        <v>3.6680000000000001</v>
      </c>
      <c r="AF33" s="248">
        <v>13.226000000000001</v>
      </c>
      <c r="AG33" s="249">
        <v>0</v>
      </c>
      <c r="AH33" s="249">
        <v>0</v>
      </c>
      <c r="AI33" s="249">
        <v>0</v>
      </c>
      <c r="AJ33" s="250">
        <f t="shared" si="5"/>
        <v>13.226000000000001</v>
      </c>
      <c r="AK33" s="248">
        <v>16.108000000000001</v>
      </c>
      <c r="AL33" s="249">
        <v>0</v>
      </c>
      <c r="AM33" s="249">
        <v>0</v>
      </c>
      <c r="AN33" s="249">
        <v>0</v>
      </c>
      <c r="AO33" s="250">
        <f t="shared" si="6"/>
        <v>16.108000000000001</v>
      </c>
      <c r="AP33" s="248">
        <v>6.1230000000000002</v>
      </c>
      <c r="AQ33" s="249">
        <v>0</v>
      </c>
      <c r="AR33" s="249">
        <v>0</v>
      </c>
      <c r="AS33" s="249">
        <v>0</v>
      </c>
      <c r="AT33" s="250">
        <f t="shared" si="7"/>
        <v>6.1230000000000002</v>
      </c>
      <c r="AU33" s="226"/>
      <c r="AV33" s="54"/>
      <c r="AW33" s="55" t="s">
        <v>481</v>
      </c>
      <c r="AX33" s="56"/>
      <c r="AY33" s="30">
        <f t="shared" ref="AY33:AY46" si="11">(IF(SUM(BO33:DA33)=0,IF(BM33=1,$BM$4,0),$BO$4))</f>
        <v>0</v>
      </c>
      <c r="AZ33" s="30"/>
      <c r="BA33" s="1"/>
      <c r="BB33" s="258">
        <f t="shared" si="10"/>
        <v>25</v>
      </c>
      <c r="BC33" s="285" t="s">
        <v>489</v>
      </c>
      <c r="BD33" s="246" t="s">
        <v>33</v>
      </c>
      <c r="BE33" s="247">
        <v>3</v>
      </c>
      <c r="BF33" s="255" t="s">
        <v>490</v>
      </c>
      <c r="BG33" s="256" t="s">
        <v>491</v>
      </c>
      <c r="BH33" s="256" t="s">
        <v>492</v>
      </c>
      <c r="BI33" s="256" t="s">
        <v>493</v>
      </c>
      <c r="BJ33" s="257" t="s">
        <v>494</v>
      </c>
      <c r="BK33" s="1"/>
    </row>
    <row r="34" spans="1:63" x14ac:dyDescent="0.2">
      <c r="A34" s="1"/>
      <c r="B34" s="258">
        <f t="shared" si="9"/>
        <v>26</v>
      </c>
      <c r="C34" s="284" t="s">
        <v>495</v>
      </c>
      <c r="D34" s="260"/>
      <c r="E34" s="246" t="s">
        <v>33</v>
      </c>
      <c r="F34" s="247">
        <v>3</v>
      </c>
      <c r="G34" s="248"/>
      <c r="H34" s="249"/>
      <c r="I34" s="249"/>
      <c r="J34" s="249"/>
      <c r="K34" s="250">
        <f t="shared" si="0"/>
        <v>0</v>
      </c>
      <c r="L34" s="248"/>
      <c r="M34" s="249"/>
      <c r="N34" s="249"/>
      <c r="O34" s="249"/>
      <c r="P34" s="250">
        <f t="shared" si="1"/>
        <v>0</v>
      </c>
      <c r="Q34" s="248"/>
      <c r="R34" s="249"/>
      <c r="S34" s="249"/>
      <c r="T34" s="249"/>
      <c r="U34" s="250">
        <f t="shared" si="2"/>
        <v>0</v>
      </c>
      <c r="V34" s="248" t="s">
        <v>496</v>
      </c>
      <c r="W34" s="249" t="s">
        <v>496</v>
      </c>
      <c r="X34" s="249" t="s">
        <v>496</v>
      </c>
      <c r="Y34" s="249" t="s">
        <v>496</v>
      </c>
      <c r="Z34" s="250">
        <f t="shared" si="3"/>
        <v>0</v>
      </c>
      <c r="AA34" s="248" t="s">
        <v>496</v>
      </c>
      <c r="AB34" s="249" t="s">
        <v>496</v>
      </c>
      <c r="AC34" s="249" t="s">
        <v>496</v>
      </c>
      <c r="AD34" s="249" t="s">
        <v>496</v>
      </c>
      <c r="AE34" s="250">
        <f t="shared" si="4"/>
        <v>0</v>
      </c>
      <c r="AF34" s="248" t="s">
        <v>496</v>
      </c>
      <c r="AG34" s="249" t="s">
        <v>496</v>
      </c>
      <c r="AH34" s="249" t="s">
        <v>496</v>
      </c>
      <c r="AI34" s="249" t="s">
        <v>496</v>
      </c>
      <c r="AJ34" s="250">
        <f t="shared" si="5"/>
        <v>0</v>
      </c>
      <c r="AK34" s="248" t="s">
        <v>496</v>
      </c>
      <c r="AL34" s="249" t="s">
        <v>496</v>
      </c>
      <c r="AM34" s="249" t="s">
        <v>496</v>
      </c>
      <c r="AN34" s="249" t="s">
        <v>496</v>
      </c>
      <c r="AO34" s="250">
        <f t="shared" si="6"/>
        <v>0</v>
      </c>
      <c r="AP34" s="248" t="s">
        <v>496</v>
      </c>
      <c r="AQ34" s="249" t="s">
        <v>496</v>
      </c>
      <c r="AR34" s="249" t="s">
        <v>496</v>
      </c>
      <c r="AS34" s="249" t="s">
        <v>496</v>
      </c>
      <c r="AT34" s="250">
        <f t="shared" si="7"/>
        <v>0</v>
      </c>
      <c r="AU34" s="226"/>
      <c r="AV34" s="54"/>
      <c r="AW34" s="55" t="s">
        <v>481</v>
      </c>
      <c r="AX34" s="56"/>
      <c r="AY34" s="30">
        <f t="shared" si="11"/>
        <v>0</v>
      </c>
      <c r="AZ34" s="30"/>
      <c r="BA34" s="1"/>
      <c r="BB34" s="258">
        <f t="shared" si="10"/>
        <v>26</v>
      </c>
      <c r="BC34" s="285" t="s">
        <v>497</v>
      </c>
      <c r="BD34" s="246" t="s">
        <v>33</v>
      </c>
      <c r="BE34" s="247">
        <v>3</v>
      </c>
      <c r="BF34" s="255" t="s">
        <v>498</v>
      </c>
      <c r="BG34" s="256" t="s">
        <v>499</v>
      </c>
      <c r="BH34" s="256" t="s">
        <v>500</v>
      </c>
      <c r="BI34" s="256" t="s">
        <v>501</v>
      </c>
      <c r="BJ34" s="257" t="s">
        <v>502</v>
      </c>
      <c r="BK34" s="1"/>
    </row>
    <row r="35" spans="1:63" x14ac:dyDescent="0.2">
      <c r="A35" s="1"/>
      <c r="B35" s="258">
        <f t="shared" si="9"/>
        <v>27</v>
      </c>
      <c r="C35" s="284" t="s">
        <v>503</v>
      </c>
      <c r="D35" s="260"/>
      <c r="E35" s="246" t="s">
        <v>33</v>
      </c>
      <c r="F35" s="247">
        <v>3</v>
      </c>
      <c r="G35" s="248"/>
      <c r="H35" s="249"/>
      <c r="I35" s="249"/>
      <c r="J35" s="249"/>
      <c r="K35" s="250">
        <f t="shared" si="0"/>
        <v>0</v>
      </c>
      <c r="L35" s="248"/>
      <c r="M35" s="249"/>
      <c r="N35" s="249"/>
      <c r="O35" s="249"/>
      <c r="P35" s="250">
        <f t="shared" si="1"/>
        <v>0</v>
      </c>
      <c r="Q35" s="248"/>
      <c r="R35" s="249"/>
      <c r="S35" s="249"/>
      <c r="T35" s="249"/>
      <c r="U35" s="250">
        <f t="shared" si="2"/>
        <v>0</v>
      </c>
      <c r="V35" s="248" t="s">
        <v>496</v>
      </c>
      <c r="W35" s="249" t="s">
        <v>496</v>
      </c>
      <c r="X35" s="249" t="s">
        <v>496</v>
      </c>
      <c r="Y35" s="249" t="s">
        <v>496</v>
      </c>
      <c r="Z35" s="250">
        <f t="shared" si="3"/>
        <v>0</v>
      </c>
      <c r="AA35" s="248" t="s">
        <v>496</v>
      </c>
      <c r="AB35" s="249" t="s">
        <v>496</v>
      </c>
      <c r="AC35" s="249" t="s">
        <v>496</v>
      </c>
      <c r="AD35" s="249" t="s">
        <v>496</v>
      </c>
      <c r="AE35" s="250">
        <f t="shared" si="4"/>
        <v>0</v>
      </c>
      <c r="AF35" s="248" t="s">
        <v>496</v>
      </c>
      <c r="AG35" s="249" t="s">
        <v>496</v>
      </c>
      <c r="AH35" s="249" t="s">
        <v>496</v>
      </c>
      <c r="AI35" s="249" t="s">
        <v>496</v>
      </c>
      <c r="AJ35" s="250">
        <f t="shared" si="5"/>
        <v>0</v>
      </c>
      <c r="AK35" s="248" t="s">
        <v>496</v>
      </c>
      <c r="AL35" s="249" t="s">
        <v>496</v>
      </c>
      <c r="AM35" s="249" t="s">
        <v>496</v>
      </c>
      <c r="AN35" s="249" t="s">
        <v>496</v>
      </c>
      <c r="AO35" s="250">
        <f t="shared" si="6"/>
        <v>0</v>
      </c>
      <c r="AP35" s="248" t="s">
        <v>496</v>
      </c>
      <c r="AQ35" s="249" t="s">
        <v>496</v>
      </c>
      <c r="AR35" s="249" t="s">
        <v>496</v>
      </c>
      <c r="AS35" s="249" t="s">
        <v>496</v>
      </c>
      <c r="AT35" s="250">
        <f t="shared" si="7"/>
        <v>0</v>
      </c>
      <c r="AU35" s="226"/>
      <c r="AV35" s="54"/>
      <c r="AW35" s="55" t="s">
        <v>481</v>
      </c>
      <c r="AX35" s="56"/>
      <c r="AY35" s="30">
        <f t="shared" si="11"/>
        <v>0</v>
      </c>
      <c r="AZ35" s="30"/>
      <c r="BA35" s="1"/>
      <c r="BB35" s="258">
        <f t="shared" si="10"/>
        <v>27</v>
      </c>
      <c r="BC35" s="285" t="s">
        <v>504</v>
      </c>
      <c r="BD35" s="246" t="s">
        <v>33</v>
      </c>
      <c r="BE35" s="247">
        <v>3</v>
      </c>
      <c r="BF35" s="255" t="s">
        <v>505</v>
      </c>
      <c r="BG35" s="256" t="s">
        <v>506</v>
      </c>
      <c r="BH35" s="256" t="s">
        <v>507</v>
      </c>
      <c r="BI35" s="256" t="s">
        <v>508</v>
      </c>
      <c r="BJ35" s="257" t="s">
        <v>509</v>
      </c>
      <c r="BK35" s="1"/>
    </row>
    <row r="36" spans="1:63" x14ac:dyDescent="0.2">
      <c r="A36" s="1"/>
      <c r="B36" s="258">
        <f t="shared" si="9"/>
        <v>28</v>
      </c>
      <c r="C36" s="284" t="s">
        <v>510</v>
      </c>
      <c r="D36" s="260"/>
      <c r="E36" s="246" t="s">
        <v>33</v>
      </c>
      <c r="F36" s="247">
        <v>3</v>
      </c>
      <c r="G36" s="248"/>
      <c r="H36" s="249"/>
      <c r="I36" s="249"/>
      <c r="J36" s="249"/>
      <c r="K36" s="250">
        <f t="shared" si="0"/>
        <v>0</v>
      </c>
      <c r="L36" s="248"/>
      <c r="M36" s="249"/>
      <c r="N36" s="249"/>
      <c r="O36" s="249"/>
      <c r="P36" s="250">
        <f t="shared" si="1"/>
        <v>0</v>
      </c>
      <c r="Q36" s="248"/>
      <c r="R36" s="249"/>
      <c r="S36" s="249"/>
      <c r="T36" s="249"/>
      <c r="U36" s="250">
        <f t="shared" si="2"/>
        <v>0</v>
      </c>
      <c r="V36" s="248" t="s">
        <v>496</v>
      </c>
      <c r="W36" s="249" t="s">
        <v>496</v>
      </c>
      <c r="X36" s="249" t="s">
        <v>496</v>
      </c>
      <c r="Y36" s="249" t="s">
        <v>496</v>
      </c>
      <c r="Z36" s="250">
        <f t="shared" si="3"/>
        <v>0</v>
      </c>
      <c r="AA36" s="248" t="s">
        <v>496</v>
      </c>
      <c r="AB36" s="249" t="s">
        <v>496</v>
      </c>
      <c r="AC36" s="249" t="s">
        <v>496</v>
      </c>
      <c r="AD36" s="249" t="s">
        <v>496</v>
      </c>
      <c r="AE36" s="250">
        <f t="shared" si="4"/>
        <v>0</v>
      </c>
      <c r="AF36" s="248" t="s">
        <v>496</v>
      </c>
      <c r="AG36" s="249" t="s">
        <v>496</v>
      </c>
      <c r="AH36" s="249" t="s">
        <v>496</v>
      </c>
      <c r="AI36" s="249" t="s">
        <v>496</v>
      </c>
      <c r="AJ36" s="250">
        <f t="shared" si="5"/>
        <v>0</v>
      </c>
      <c r="AK36" s="248" t="s">
        <v>496</v>
      </c>
      <c r="AL36" s="249" t="s">
        <v>496</v>
      </c>
      <c r="AM36" s="249" t="s">
        <v>496</v>
      </c>
      <c r="AN36" s="249" t="s">
        <v>496</v>
      </c>
      <c r="AO36" s="250">
        <f t="shared" si="6"/>
        <v>0</v>
      </c>
      <c r="AP36" s="248" t="s">
        <v>496</v>
      </c>
      <c r="AQ36" s="249" t="s">
        <v>496</v>
      </c>
      <c r="AR36" s="249" t="s">
        <v>496</v>
      </c>
      <c r="AS36" s="249" t="s">
        <v>496</v>
      </c>
      <c r="AT36" s="250">
        <f t="shared" si="7"/>
        <v>0</v>
      </c>
      <c r="AU36" s="226"/>
      <c r="AV36" s="54"/>
      <c r="AW36" s="55" t="s">
        <v>481</v>
      </c>
      <c r="AX36" s="56"/>
      <c r="AY36" s="30">
        <f t="shared" si="11"/>
        <v>0</v>
      </c>
      <c r="AZ36" s="30"/>
      <c r="BA36" s="1"/>
      <c r="BB36" s="258">
        <f t="shared" si="10"/>
        <v>28</v>
      </c>
      <c r="BC36" s="285" t="s">
        <v>511</v>
      </c>
      <c r="BD36" s="246" t="s">
        <v>33</v>
      </c>
      <c r="BE36" s="247">
        <v>3</v>
      </c>
      <c r="BF36" s="255" t="s">
        <v>512</v>
      </c>
      <c r="BG36" s="256" t="s">
        <v>513</v>
      </c>
      <c r="BH36" s="256" t="s">
        <v>514</v>
      </c>
      <c r="BI36" s="256" t="s">
        <v>515</v>
      </c>
      <c r="BJ36" s="257" t="s">
        <v>516</v>
      </c>
      <c r="BK36" s="1"/>
    </row>
    <row r="37" spans="1:63" x14ac:dyDescent="0.2">
      <c r="A37" s="1"/>
      <c r="B37" s="258">
        <f t="shared" si="9"/>
        <v>29</v>
      </c>
      <c r="C37" s="284" t="s">
        <v>517</v>
      </c>
      <c r="D37" s="260"/>
      <c r="E37" s="246" t="s">
        <v>33</v>
      </c>
      <c r="F37" s="247">
        <v>3</v>
      </c>
      <c r="G37" s="248"/>
      <c r="H37" s="249"/>
      <c r="I37" s="249"/>
      <c r="J37" s="249"/>
      <c r="K37" s="250">
        <f t="shared" si="0"/>
        <v>0</v>
      </c>
      <c r="L37" s="248"/>
      <c r="M37" s="249"/>
      <c r="N37" s="249"/>
      <c r="O37" s="249"/>
      <c r="P37" s="250">
        <f t="shared" si="1"/>
        <v>0</v>
      </c>
      <c r="Q37" s="248"/>
      <c r="R37" s="249"/>
      <c r="S37" s="249"/>
      <c r="T37" s="249"/>
      <c r="U37" s="250">
        <f t="shared" si="2"/>
        <v>0</v>
      </c>
      <c r="V37" s="248" t="s">
        <v>496</v>
      </c>
      <c r="W37" s="249" t="s">
        <v>496</v>
      </c>
      <c r="X37" s="249" t="s">
        <v>496</v>
      </c>
      <c r="Y37" s="249" t="s">
        <v>496</v>
      </c>
      <c r="Z37" s="250">
        <f t="shared" si="3"/>
        <v>0</v>
      </c>
      <c r="AA37" s="248" t="s">
        <v>496</v>
      </c>
      <c r="AB37" s="249" t="s">
        <v>496</v>
      </c>
      <c r="AC37" s="249" t="s">
        <v>496</v>
      </c>
      <c r="AD37" s="249" t="s">
        <v>496</v>
      </c>
      <c r="AE37" s="250">
        <f t="shared" si="4"/>
        <v>0</v>
      </c>
      <c r="AF37" s="248" t="s">
        <v>496</v>
      </c>
      <c r="AG37" s="249" t="s">
        <v>496</v>
      </c>
      <c r="AH37" s="249" t="s">
        <v>496</v>
      </c>
      <c r="AI37" s="249" t="s">
        <v>496</v>
      </c>
      <c r="AJ37" s="250">
        <f t="shared" si="5"/>
        <v>0</v>
      </c>
      <c r="AK37" s="248" t="s">
        <v>496</v>
      </c>
      <c r="AL37" s="249" t="s">
        <v>496</v>
      </c>
      <c r="AM37" s="249" t="s">
        <v>496</v>
      </c>
      <c r="AN37" s="249" t="s">
        <v>496</v>
      </c>
      <c r="AO37" s="250">
        <f t="shared" si="6"/>
        <v>0</v>
      </c>
      <c r="AP37" s="248" t="s">
        <v>496</v>
      </c>
      <c r="AQ37" s="249" t="s">
        <v>496</v>
      </c>
      <c r="AR37" s="249" t="s">
        <v>496</v>
      </c>
      <c r="AS37" s="249" t="s">
        <v>496</v>
      </c>
      <c r="AT37" s="250">
        <f t="shared" si="7"/>
        <v>0</v>
      </c>
      <c r="AU37" s="226"/>
      <c r="AV37" s="54"/>
      <c r="AW37" s="55" t="s">
        <v>481</v>
      </c>
      <c r="AX37" s="56"/>
      <c r="AY37" s="30">
        <f t="shared" si="11"/>
        <v>0</v>
      </c>
      <c r="AZ37" s="30"/>
      <c r="BA37" s="1"/>
      <c r="BB37" s="258">
        <f t="shared" si="10"/>
        <v>29</v>
      </c>
      <c r="BC37" s="285" t="s">
        <v>518</v>
      </c>
      <c r="BD37" s="246" t="s">
        <v>33</v>
      </c>
      <c r="BE37" s="247">
        <v>3</v>
      </c>
      <c r="BF37" s="255" t="s">
        <v>519</v>
      </c>
      <c r="BG37" s="256" t="s">
        <v>520</v>
      </c>
      <c r="BH37" s="256" t="s">
        <v>521</v>
      </c>
      <c r="BI37" s="256" t="s">
        <v>522</v>
      </c>
      <c r="BJ37" s="257" t="s">
        <v>523</v>
      </c>
      <c r="BK37" s="1"/>
    </row>
    <row r="38" spans="1:63" x14ac:dyDescent="0.2">
      <c r="A38" s="1"/>
      <c r="B38" s="258">
        <f t="shared" si="9"/>
        <v>30</v>
      </c>
      <c r="C38" s="284" t="s">
        <v>524</v>
      </c>
      <c r="D38" s="260"/>
      <c r="E38" s="246" t="s">
        <v>33</v>
      </c>
      <c r="F38" s="247">
        <v>3</v>
      </c>
      <c r="G38" s="248"/>
      <c r="H38" s="249"/>
      <c r="I38" s="249"/>
      <c r="J38" s="249"/>
      <c r="K38" s="250">
        <f t="shared" si="0"/>
        <v>0</v>
      </c>
      <c r="L38" s="248"/>
      <c r="M38" s="249"/>
      <c r="N38" s="249"/>
      <c r="O38" s="249"/>
      <c r="P38" s="250">
        <f t="shared" si="1"/>
        <v>0</v>
      </c>
      <c r="Q38" s="248"/>
      <c r="R38" s="249"/>
      <c r="S38" s="249"/>
      <c r="T38" s="249"/>
      <c r="U38" s="250">
        <f t="shared" si="2"/>
        <v>0</v>
      </c>
      <c r="V38" s="248" t="s">
        <v>496</v>
      </c>
      <c r="W38" s="249" t="s">
        <v>496</v>
      </c>
      <c r="X38" s="249" t="s">
        <v>496</v>
      </c>
      <c r="Y38" s="249" t="s">
        <v>496</v>
      </c>
      <c r="Z38" s="250">
        <f t="shared" si="3"/>
        <v>0</v>
      </c>
      <c r="AA38" s="248" t="s">
        <v>496</v>
      </c>
      <c r="AB38" s="249" t="s">
        <v>496</v>
      </c>
      <c r="AC38" s="249" t="s">
        <v>496</v>
      </c>
      <c r="AD38" s="249" t="s">
        <v>496</v>
      </c>
      <c r="AE38" s="250">
        <f t="shared" si="4"/>
        <v>0</v>
      </c>
      <c r="AF38" s="248" t="s">
        <v>496</v>
      </c>
      <c r="AG38" s="249" t="s">
        <v>496</v>
      </c>
      <c r="AH38" s="249" t="s">
        <v>496</v>
      </c>
      <c r="AI38" s="249" t="s">
        <v>496</v>
      </c>
      <c r="AJ38" s="250">
        <f t="shared" si="5"/>
        <v>0</v>
      </c>
      <c r="AK38" s="248" t="s">
        <v>496</v>
      </c>
      <c r="AL38" s="249" t="s">
        <v>496</v>
      </c>
      <c r="AM38" s="249" t="s">
        <v>496</v>
      </c>
      <c r="AN38" s="249" t="s">
        <v>496</v>
      </c>
      <c r="AO38" s="250">
        <f t="shared" si="6"/>
        <v>0</v>
      </c>
      <c r="AP38" s="248" t="s">
        <v>496</v>
      </c>
      <c r="AQ38" s="249" t="s">
        <v>496</v>
      </c>
      <c r="AR38" s="249" t="s">
        <v>496</v>
      </c>
      <c r="AS38" s="249" t="s">
        <v>496</v>
      </c>
      <c r="AT38" s="250">
        <f t="shared" si="7"/>
        <v>0</v>
      </c>
      <c r="AU38" s="226"/>
      <c r="AV38" s="54"/>
      <c r="AW38" s="55" t="s">
        <v>481</v>
      </c>
      <c r="AX38" s="56"/>
      <c r="AY38" s="30">
        <f t="shared" si="11"/>
        <v>0</v>
      </c>
      <c r="AZ38" s="30"/>
      <c r="BA38" s="1"/>
      <c r="BB38" s="258">
        <f t="shared" si="10"/>
        <v>30</v>
      </c>
      <c r="BC38" s="285" t="s">
        <v>525</v>
      </c>
      <c r="BD38" s="246" t="s">
        <v>33</v>
      </c>
      <c r="BE38" s="247">
        <v>3</v>
      </c>
      <c r="BF38" s="255" t="s">
        <v>526</v>
      </c>
      <c r="BG38" s="256" t="s">
        <v>527</v>
      </c>
      <c r="BH38" s="256" t="s">
        <v>528</v>
      </c>
      <c r="BI38" s="256" t="s">
        <v>529</v>
      </c>
      <c r="BJ38" s="257" t="s">
        <v>530</v>
      </c>
      <c r="BK38" s="1"/>
    </row>
    <row r="39" spans="1:63" x14ac:dyDescent="0.2">
      <c r="A39" s="1"/>
      <c r="B39" s="245">
        <f t="shared" si="9"/>
        <v>31</v>
      </c>
      <c r="C39" s="284" t="s">
        <v>531</v>
      </c>
      <c r="D39" s="260"/>
      <c r="E39" s="246" t="s">
        <v>33</v>
      </c>
      <c r="F39" s="247">
        <v>3</v>
      </c>
      <c r="G39" s="248"/>
      <c r="H39" s="249"/>
      <c r="I39" s="249"/>
      <c r="J39" s="249"/>
      <c r="K39" s="250">
        <f t="shared" si="0"/>
        <v>0</v>
      </c>
      <c r="L39" s="248"/>
      <c r="M39" s="249"/>
      <c r="N39" s="249"/>
      <c r="O39" s="249"/>
      <c r="P39" s="250">
        <f t="shared" si="1"/>
        <v>0</v>
      </c>
      <c r="Q39" s="248"/>
      <c r="R39" s="249"/>
      <c r="S39" s="249"/>
      <c r="T39" s="249"/>
      <c r="U39" s="250">
        <f t="shared" si="2"/>
        <v>0</v>
      </c>
      <c r="V39" s="248" t="s">
        <v>496</v>
      </c>
      <c r="W39" s="249" t="s">
        <v>496</v>
      </c>
      <c r="X39" s="249" t="s">
        <v>496</v>
      </c>
      <c r="Y39" s="249" t="s">
        <v>496</v>
      </c>
      <c r="Z39" s="250">
        <f t="shared" si="3"/>
        <v>0</v>
      </c>
      <c r="AA39" s="248" t="s">
        <v>496</v>
      </c>
      <c r="AB39" s="249" t="s">
        <v>496</v>
      </c>
      <c r="AC39" s="249" t="s">
        <v>496</v>
      </c>
      <c r="AD39" s="249" t="s">
        <v>496</v>
      </c>
      <c r="AE39" s="250">
        <f t="shared" si="4"/>
        <v>0</v>
      </c>
      <c r="AF39" s="248" t="s">
        <v>496</v>
      </c>
      <c r="AG39" s="249" t="s">
        <v>496</v>
      </c>
      <c r="AH39" s="249" t="s">
        <v>496</v>
      </c>
      <c r="AI39" s="249" t="s">
        <v>496</v>
      </c>
      <c r="AJ39" s="250">
        <f t="shared" si="5"/>
        <v>0</v>
      </c>
      <c r="AK39" s="248" t="s">
        <v>496</v>
      </c>
      <c r="AL39" s="249" t="s">
        <v>496</v>
      </c>
      <c r="AM39" s="249" t="s">
        <v>496</v>
      </c>
      <c r="AN39" s="249" t="s">
        <v>496</v>
      </c>
      <c r="AO39" s="250">
        <f t="shared" si="6"/>
        <v>0</v>
      </c>
      <c r="AP39" s="248" t="s">
        <v>496</v>
      </c>
      <c r="AQ39" s="249" t="s">
        <v>496</v>
      </c>
      <c r="AR39" s="249" t="s">
        <v>496</v>
      </c>
      <c r="AS39" s="249" t="s">
        <v>496</v>
      </c>
      <c r="AT39" s="250">
        <f t="shared" si="7"/>
        <v>0</v>
      </c>
      <c r="AU39" s="226"/>
      <c r="AV39" s="54"/>
      <c r="AW39" s="55" t="s">
        <v>481</v>
      </c>
      <c r="AX39" s="56"/>
      <c r="AY39" s="30">
        <f t="shared" si="11"/>
        <v>0</v>
      </c>
      <c r="AZ39" s="30"/>
      <c r="BA39" s="1"/>
      <c r="BB39" s="245">
        <f t="shared" si="10"/>
        <v>31</v>
      </c>
      <c r="BC39" s="285" t="s">
        <v>532</v>
      </c>
      <c r="BD39" s="246" t="s">
        <v>33</v>
      </c>
      <c r="BE39" s="247">
        <v>3</v>
      </c>
      <c r="BF39" s="255" t="s">
        <v>533</v>
      </c>
      <c r="BG39" s="256" t="s">
        <v>534</v>
      </c>
      <c r="BH39" s="256" t="s">
        <v>535</v>
      </c>
      <c r="BI39" s="256" t="s">
        <v>536</v>
      </c>
      <c r="BJ39" s="257" t="s">
        <v>537</v>
      </c>
      <c r="BK39" s="1"/>
    </row>
    <row r="40" spans="1:63" x14ac:dyDescent="0.2">
      <c r="A40" s="1"/>
      <c r="B40" s="286">
        <f t="shared" si="9"/>
        <v>32</v>
      </c>
      <c r="C40" s="284" t="s">
        <v>538</v>
      </c>
      <c r="D40" s="260"/>
      <c r="E40" s="246" t="s">
        <v>33</v>
      </c>
      <c r="F40" s="247">
        <v>3</v>
      </c>
      <c r="G40" s="248"/>
      <c r="H40" s="249"/>
      <c r="I40" s="249"/>
      <c r="J40" s="249"/>
      <c r="K40" s="250">
        <f t="shared" si="0"/>
        <v>0</v>
      </c>
      <c r="L40" s="248"/>
      <c r="M40" s="249"/>
      <c r="N40" s="249"/>
      <c r="O40" s="249"/>
      <c r="P40" s="250">
        <f t="shared" si="1"/>
        <v>0</v>
      </c>
      <c r="Q40" s="248"/>
      <c r="R40" s="249"/>
      <c r="S40" s="249"/>
      <c r="T40" s="249"/>
      <c r="U40" s="250">
        <f t="shared" si="2"/>
        <v>0</v>
      </c>
      <c r="V40" s="248" t="s">
        <v>496</v>
      </c>
      <c r="W40" s="249" t="s">
        <v>496</v>
      </c>
      <c r="X40" s="249" t="s">
        <v>496</v>
      </c>
      <c r="Y40" s="249" t="s">
        <v>496</v>
      </c>
      <c r="Z40" s="250">
        <f t="shared" si="3"/>
        <v>0</v>
      </c>
      <c r="AA40" s="248" t="s">
        <v>496</v>
      </c>
      <c r="AB40" s="249" t="s">
        <v>496</v>
      </c>
      <c r="AC40" s="249" t="s">
        <v>496</v>
      </c>
      <c r="AD40" s="249" t="s">
        <v>496</v>
      </c>
      <c r="AE40" s="250">
        <f t="shared" si="4"/>
        <v>0</v>
      </c>
      <c r="AF40" s="248" t="s">
        <v>496</v>
      </c>
      <c r="AG40" s="249" t="s">
        <v>496</v>
      </c>
      <c r="AH40" s="249" t="s">
        <v>496</v>
      </c>
      <c r="AI40" s="249" t="s">
        <v>496</v>
      </c>
      <c r="AJ40" s="250">
        <f t="shared" si="5"/>
        <v>0</v>
      </c>
      <c r="AK40" s="248" t="s">
        <v>496</v>
      </c>
      <c r="AL40" s="249" t="s">
        <v>496</v>
      </c>
      <c r="AM40" s="249" t="s">
        <v>496</v>
      </c>
      <c r="AN40" s="249" t="s">
        <v>496</v>
      </c>
      <c r="AO40" s="250">
        <f t="shared" si="6"/>
        <v>0</v>
      </c>
      <c r="AP40" s="248" t="s">
        <v>496</v>
      </c>
      <c r="AQ40" s="249" t="s">
        <v>496</v>
      </c>
      <c r="AR40" s="249" t="s">
        <v>496</v>
      </c>
      <c r="AS40" s="249" t="s">
        <v>496</v>
      </c>
      <c r="AT40" s="250">
        <f t="shared" si="7"/>
        <v>0</v>
      </c>
      <c r="AU40" s="226"/>
      <c r="AV40" s="54"/>
      <c r="AW40" s="55" t="s">
        <v>481</v>
      </c>
      <c r="AX40" s="56"/>
      <c r="AY40" s="30">
        <f t="shared" si="11"/>
        <v>0</v>
      </c>
      <c r="AZ40" s="30"/>
      <c r="BA40" s="1"/>
      <c r="BB40" s="286">
        <f t="shared" si="10"/>
        <v>32</v>
      </c>
      <c r="BC40" s="285" t="s">
        <v>539</v>
      </c>
      <c r="BD40" s="246" t="s">
        <v>33</v>
      </c>
      <c r="BE40" s="247">
        <v>3</v>
      </c>
      <c r="BF40" s="255" t="s">
        <v>540</v>
      </c>
      <c r="BG40" s="256" t="s">
        <v>541</v>
      </c>
      <c r="BH40" s="256" t="s">
        <v>542</v>
      </c>
      <c r="BI40" s="256" t="s">
        <v>543</v>
      </c>
      <c r="BJ40" s="257" t="s">
        <v>544</v>
      </c>
      <c r="BK40" s="1"/>
    </row>
    <row r="41" spans="1:63" x14ac:dyDescent="0.2">
      <c r="A41" s="1"/>
      <c r="B41" s="287">
        <f t="shared" si="9"/>
        <v>33</v>
      </c>
      <c r="C41" s="288" t="s">
        <v>545</v>
      </c>
      <c r="D41" s="266"/>
      <c r="E41" s="267" t="s">
        <v>33</v>
      </c>
      <c r="F41" s="268">
        <v>3</v>
      </c>
      <c r="G41" s="269"/>
      <c r="H41" s="270"/>
      <c r="I41" s="270"/>
      <c r="J41" s="270"/>
      <c r="K41" s="271">
        <f t="shared" si="0"/>
        <v>0</v>
      </c>
      <c r="L41" s="269"/>
      <c r="M41" s="270"/>
      <c r="N41" s="270"/>
      <c r="O41" s="270"/>
      <c r="P41" s="271">
        <f t="shared" si="1"/>
        <v>0</v>
      </c>
      <c r="Q41" s="269"/>
      <c r="R41" s="270"/>
      <c r="S41" s="270"/>
      <c r="T41" s="270"/>
      <c r="U41" s="271">
        <f t="shared" si="2"/>
        <v>0</v>
      </c>
      <c r="V41" s="269" t="s">
        <v>496</v>
      </c>
      <c r="W41" s="270" t="s">
        <v>496</v>
      </c>
      <c r="X41" s="270" t="s">
        <v>496</v>
      </c>
      <c r="Y41" s="270" t="s">
        <v>496</v>
      </c>
      <c r="Z41" s="271">
        <f t="shared" si="3"/>
        <v>0</v>
      </c>
      <c r="AA41" s="269" t="s">
        <v>496</v>
      </c>
      <c r="AB41" s="270" t="s">
        <v>496</v>
      </c>
      <c r="AC41" s="270" t="s">
        <v>496</v>
      </c>
      <c r="AD41" s="270" t="s">
        <v>496</v>
      </c>
      <c r="AE41" s="271">
        <f t="shared" si="4"/>
        <v>0</v>
      </c>
      <c r="AF41" s="269" t="s">
        <v>496</v>
      </c>
      <c r="AG41" s="270" t="s">
        <v>496</v>
      </c>
      <c r="AH41" s="270" t="s">
        <v>496</v>
      </c>
      <c r="AI41" s="270" t="s">
        <v>496</v>
      </c>
      <c r="AJ41" s="271">
        <f t="shared" si="5"/>
        <v>0</v>
      </c>
      <c r="AK41" s="269" t="s">
        <v>496</v>
      </c>
      <c r="AL41" s="270" t="s">
        <v>496</v>
      </c>
      <c r="AM41" s="270" t="s">
        <v>496</v>
      </c>
      <c r="AN41" s="270" t="s">
        <v>496</v>
      </c>
      <c r="AO41" s="271">
        <f t="shared" si="6"/>
        <v>0</v>
      </c>
      <c r="AP41" s="269" t="s">
        <v>496</v>
      </c>
      <c r="AQ41" s="270" t="s">
        <v>496</v>
      </c>
      <c r="AR41" s="270" t="s">
        <v>496</v>
      </c>
      <c r="AS41" s="270" t="s">
        <v>496</v>
      </c>
      <c r="AT41" s="271">
        <f t="shared" si="7"/>
        <v>0</v>
      </c>
      <c r="AU41" s="226"/>
      <c r="AV41" s="54"/>
      <c r="AW41" s="55" t="s">
        <v>481</v>
      </c>
      <c r="AX41" s="56"/>
      <c r="AY41" s="30">
        <f t="shared" si="11"/>
        <v>0</v>
      </c>
      <c r="AZ41" s="30"/>
      <c r="BA41" s="1"/>
      <c r="BB41" s="287">
        <f t="shared" si="10"/>
        <v>33</v>
      </c>
      <c r="BC41" s="289" t="s">
        <v>546</v>
      </c>
      <c r="BD41" s="267" t="s">
        <v>33</v>
      </c>
      <c r="BE41" s="268">
        <v>3</v>
      </c>
      <c r="BF41" s="272" t="s">
        <v>547</v>
      </c>
      <c r="BG41" s="273" t="s">
        <v>548</v>
      </c>
      <c r="BH41" s="273" t="s">
        <v>549</v>
      </c>
      <c r="BI41" s="273" t="s">
        <v>550</v>
      </c>
      <c r="BJ41" s="274" t="s">
        <v>551</v>
      </c>
      <c r="BK41" s="1"/>
    </row>
    <row r="42" spans="1:63" x14ac:dyDescent="0.2">
      <c r="A42" s="1"/>
      <c r="B42" s="286">
        <v>34</v>
      </c>
      <c r="C42" s="284" t="s">
        <v>552</v>
      </c>
      <c r="D42" s="260"/>
      <c r="E42" s="246" t="s">
        <v>33</v>
      </c>
      <c r="F42" s="290">
        <v>3</v>
      </c>
      <c r="G42" s="291"/>
      <c r="H42" s="249"/>
      <c r="I42" s="249"/>
      <c r="J42" s="249"/>
      <c r="K42" s="250">
        <f t="shared" si="0"/>
        <v>0</v>
      </c>
      <c r="L42" s="291"/>
      <c r="M42" s="249"/>
      <c r="N42" s="249"/>
      <c r="O42" s="249"/>
      <c r="P42" s="250">
        <f t="shared" si="1"/>
        <v>0</v>
      </c>
      <c r="Q42" s="291"/>
      <c r="R42" s="249"/>
      <c r="S42" s="249"/>
      <c r="T42" s="249"/>
      <c r="U42" s="250">
        <f t="shared" si="2"/>
        <v>0</v>
      </c>
      <c r="V42" s="291" t="s">
        <v>496</v>
      </c>
      <c r="W42" s="249" t="s">
        <v>496</v>
      </c>
      <c r="X42" s="249" t="s">
        <v>496</v>
      </c>
      <c r="Y42" s="249" t="s">
        <v>496</v>
      </c>
      <c r="Z42" s="250">
        <f t="shared" si="3"/>
        <v>0</v>
      </c>
      <c r="AA42" s="291" t="s">
        <v>496</v>
      </c>
      <c r="AB42" s="249" t="s">
        <v>496</v>
      </c>
      <c r="AC42" s="249" t="s">
        <v>496</v>
      </c>
      <c r="AD42" s="249" t="s">
        <v>496</v>
      </c>
      <c r="AE42" s="250">
        <f t="shared" si="4"/>
        <v>0</v>
      </c>
      <c r="AF42" s="291" t="s">
        <v>496</v>
      </c>
      <c r="AG42" s="249" t="s">
        <v>496</v>
      </c>
      <c r="AH42" s="249" t="s">
        <v>496</v>
      </c>
      <c r="AI42" s="249" t="s">
        <v>496</v>
      </c>
      <c r="AJ42" s="250">
        <f t="shared" si="5"/>
        <v>0</v>
      </c>
      <c r="AK42" s="291" t="s">
        <v>496</v>
      </c>
      <c r="AL42" s="249" t="s">
        <v>496</v>
      </c>
      <c r="AM42" s="249" t="s">
        <v>496</v>
      </c>
      <c r="AN42" s="249" t="s">
        <v>496</v>
      </c>
      <c r="AO42" s="250">
        <f t="shared" si="6"/>
        <v>0</v>
      </c>
      <c r="AP42" s="291" t="s">
        <v>496</v>
      </c>
      <c r="AQ42" s="249" t="s">
        <v>496</v>
      </c>
      <c r="AR42" s="249" t="s">
        <v>496</v>
      </c>
      <c r="AS42" s="249" t="s">
        <v>496</v>
      </c>
      <c r="AT42" s="250">
        <f t="shared" si="7"/>
        <v>0</v>
      </c>
      <c r="AU42" s="226"/>
      <c r="AV42" s="292"/>
      <c r="AW42" s="55" t="s">
        <v>481</v>
      </c>
      <c r="AX42" s="56"/>
      <c r="AY42" s="30">
        <f t="shared" si="11"/>
        <v>0</v>
      </c>
      <c r="AZ42" s="30"/>
      <c r="BA42" s="1"/>
      <c r="BB42" s="286">
        <f t="shared" si="10"/>
        <v>34</v>
      </c>
      <c r="BC42" s="285" t="s">
        <v>553</v>
      </c>
      <c r="BD42" s="246" t="s">
        <v>33</v>
      </c>
      <c r="BE42" s="290">
        <v>3</v>
      </c>
      <c r="BF42" s="272" t="s">
        <v>554</v>
      </c>
      <c r="BG42" s="256" t="s">
        <v>555</v>
      </c>
      <c r="BH42" s="256" t="s">
        <v>556</v>
      </c>
      <c r="BI42" s="256" t="s">
        <v>557</v>
      </c>
      <c r="BJ42" s="257" t="s">
        <v>558</v>
      </c>
      <c r="BK42" s="1"/>
    </row>
    <row r="43" spans="1:63" x14ac:dyDescent="0.2">
      <c r="A43" s="1"/>
      <c r="B43" s="286">
        <v>35</v>
      </c>
      <c r="C43" s="284" t="s">
        <v>559</v>
      </c>
      <c r="D43" s="260"/>
      <c r="E43" s="246" t="s">
        <v>33</v>
      </c>
      <c r="F43" s="290">
        <v>3</v>
      </c>
      <c r="G43" s="291"/>
      <c r="H43" s="249"/>
      <c r="I43" s="249"/>
      <c r="J43" s="249"/>
      <c r="K43" s="250">
        <f t="shared" si="0"/>
        <v>0</v>
      </c>
      <c r="L43" s="291"/>
      <c r="M43" s="249"/>
      <c r="N43" s="249"/>
      <c r="O43" s="249"/>
      <c r="P43" s="250">
        <f t="shared" si="1"/>
        <v>0</v>
      </c>
      <c r="Q43" s="291"/>
      <c r="R43" s="249"/>
      <c r="S43" s="249"/>
      <c r="T43" s="249"/>
      <c r="U43" s="250">
        <f t="shared" si="2"/>
        <v>0</v>
      </c>
      <c r="V43" s="291" t="s">
        <v>496</v>
      </c>
      <c r="W43" s="249" t="s">
        <v>496</v>
      </c>
      <c r="X43" s="249" t="s">
        <v>496</v>
      </c>
      <c r="Y43" s="249" t="s">
        <v>496</v>
      </c>
      <c r="Z43" s="250">
        <f t="shared" si="3"/>
        <v>0</v>
      </c>
      <c r="AA43" s="291" t="s">
        <v>496</v>
      </c>
      <c r="AB43" s="249" t="s">
        <v>496</v>
      </c>
      <c r="AC43" s="249" t="s">
        <v>496</v>
      </c>
      <c r="AD43" s="249" t="s">
        <v>496</v>
      </c>
      <c r="AE43" s="250">
        <f t="shared" si="4"/>
        <v>0</v>
      </c>
      <c r="AF43" s="291" t="s">
        <v>496</v>
      </c>
      <c r="AG43" s="249" t="s">
        <v>496</v>
      </c>
      <c r="AH43" s="249" t="s">
        <v>496</v>
      </c>
      <c r="AI43" s="249" t="s">
        <v>496</v>
      </c>
      <c r="AJ43" s="250">
        <f t="shared" si="5"/>
        <v>0</v>
      </c>
      <c r="AK43" s="291" t="s">
        <v>496</v>
      </c>
      <c r="AL43" s="249" t="s">
        <v>496</v>
      </c>
      <c r="AM43" s="249" t="s">
        <v>496</v>
      </c>
      <c r="AN43" s="249" t="s">
        <v>496</v>
      </c>
      <c r="AO43" s="250">
        <f t="shared" si="6"/>
        <v>0</v>
      </c>
      <c r="AP43" s="291" t="s">
        <v>496</v>
      </c>
      <c r="AQ43" s="249" t="s">
        <v>496</v>
      </c>
      <c r="AR43" s="249" t="s">
        <v>496</v>
      </c>
      <c r="AS43" s="249" t="s">
        <v>496</v>
      </c>
      <c r="AT43" s="250">
        <f t="shared" si="7"/>
        <v>0</v>
      </c>
      <c r="AU43" s="226"/>
      <c r="AV43" s="292"/>
      <c r="AW43" s="55" t="s">
        <v>481</v>
      </c>
      <c r="AX43" s="56"/>
      <c r="AY43" s="30">
        <f t="shared" si="11"/>
        <v>0</v>
      </c>
      <c r="AZ43" s="30"/>
      <c r="BA43" s="1"/>
      <c r="BB43" s="286">
        <f t="shared" si="10"/>
        <v>35</v>
      </c>
      <c r="BC43" s="285" t="s">
        <v>560</v>
      </c>
      <c r="BD43" s="246" t="s">
        <v>33</v>
      </c>
      <c r="BE43" s="290">
        <v>3</v>
      </c>
      <c r="BF43" s="272" t="s">
        <v>561</v>
      </c>
      <c r="BG43" s="256" t="s">
        <v>562</v>
      </c>
      <c r="BH43" s="256" t="s">
        <v>563</v>
      </c>
      <c r="BI43" s="256" t="s">
        <v>564</v>
      </c>
      <c r="BJ43" s="257" t="s">
        <v>565</v>
      </c>
      <c r="BK43" s="1"/>
    </row>
    <row r="44" spans="1:63" x14ac:dyDescent="0.2">
      <c r="A44" s="1"/>
      <c r="B44" s="286">
        <v>36</v>
      </c>
      <c r="C44" s="284" t="s">
        <v>566</v>
      </c>
      <c r="D44" s="260"/>
      <c r="E44" s="246" t="s">
        <v>33</v>
      </c>
      <c r="F44" s="290">
        <v>3</v>
      </c>
      <c r="G44" s="291"/>
      <c r="H44" s="249"/>
      <c r="I44" s="249"/>
      <c r="J44" s="249"/>
      <c r="K44" s="250">
        <f t="shared" si="0"/>
        <v>0</v>
      </c>
      <c r="L44" s="291"/>
      <c r="M44" s="249"/>
      <c r="N44" s="249"/>
      <c r="O44" s="249"/>
      <c r="P44" s="250">
        <f t="shared" si="1"/>
        <v>0</v>
      </c>
      <c r="Q44" s="291"/>
      <c r="R44" s="249"/>
      <c r="S44" s="249"/>
      <c r="T44" s="249"/>
      <c r="U44" s="250">
        <f t="shared" si="2"/>
        <v>0</v>
      </c>
      <c r="V44" s="291" t="s">
        <v>496</v>
      </c>
      <c r="W44" s="249" t="s">
        <v>496</v>
      </c>
      <c r="X44" s="249" t="s">
        <v>496</v>
      </c>
      <c r="Y44" s="249" t="s">
        <v>496</v>
      </c>
      <c r="Z44" s="250">
        <f t="shared" si="3"/>
        <v>0</v>
      </c>
      <c r="AA44" s="291" t="s">
        <v>496</v>
      </c>
      <c r="AB44" s="249" t="s">
        <v>496</v>
      </c>
      <c r="AC44" s="249" t="s">
        <v>496</v>
      </c>
      <c r="AD44" s="249" t="s">
        <v>496</v>
      </c>
      <c r="AE44" s="250">
        <f t="shared" si="4"/>
        <v>0</v>
      </c>
      <c r="AF44" s="291" t="s">
        <v>496</v>
      </c>
      <c r="AG44" s="249" t="s">
        <v>496</v>
      </c>
      <c r="AH44" s="249" t="s">
        <v>496</v>
      </c>
      <c r="AI44" s="249" t="s">
        <v>496</v>
      </c>
      <c r="AJ44" s="250">
        <f t="shared" si="5"/>
        <v>0</v>
      </c>
      <c r="AK44" s="291" t="s">
        <v>496</v>
      </c>
      <c r="AL44" s="249" t="s">
        <v>496</v>
      </c>
      <c r="AM44" s="249" t="s">
        <v>496</v>
      </c>
      <c r="AN44" s="249" t="s">
        <v>496</v>
      </c>
      <c r="AO44" s="250">
        <f t="shared" si="6"/>
        <v>0</v>
      </c>
      <c r="AP44" s="291" t="s">
        <v>496</v>
      </c>
      <c r="AQ44" s="249" t="s">
        <v>496</v>
      </c>
      <c r="AR44" s="249" t="s">
        <v>496</v>
      </c>
      <c r="AS44" s="249" t="s">
        <v>496</v>
      </c>
      <c r="AT44" s="250">
        <f t="shared" si="7"/>
        <v>0</v>
      </c>
      <c r="AU44" s="226"/>
      <c r="AV44" s="292"/>
      <c r="AW44" s="55" t="s">
        <v>481</v>
      </c>
      <c r="AX44" s="56"/>
      <c r="AY44" s="30">
        <f t="shared" si="11"/>
        <v>0</v>
      </c>
      <c r="AZ44" s="30"/>
      <c r="BA44" s="1"/>
      <c r="BB44" s="286">
        <f t="shared" si="10"/>
        <v>36</v>
      </c>
      <c r="BC44" s="285" t="s">
        <v>567</v>
      </c>
      <c r="BD44" s="246" t="s">
        <v>33</v>
      </c>
      <c r="BE44" s="290">
        <v>3</v>
      </c>
      <c r="BF44" s="272" t="s">
        <v>568</v>
      </c>
      <c r="BG44" s="256" t="s">
        <v>569</v>
      </c>
      <c r="BH44" s="256" t="s">
        <v>570</v>
      </c>
      <c r="BI44" s="256" t="s">
        <v>571</v>
      </c>
      <c r="BJ44" s="257" t="s">
        <v>572</v>
      </c>
      <c r="BK44" s="1"/>
    </row>
    <row r="45" spans="1:63" x14ac:dyDescent="0.2">
      <c r="A45" s="1"/>
      <c r="B45" s="286">
        <v>37</v>
      </c>
      <c r="C45" s="284" t="s">
        <v>573</v>
      </c>
      <c r="D45" s="260"/>
      <c r="E45" s="246" t="s">
        <v>33</v>
      </c>
      <c r="F45" s="290">
        <v>3</v>
      </c>
      <c r="G45" s="291"/>
      <c r="H45" s="249"/>
      <c r="I45" s="249"/>
      <c r="J45" s="249"/>
      <c r="K45" s="250">
        <f t="shared" si="0"/>
        <v>0</v>
      </c>
      <c r="L45" s="291"/>
      <c r="M45" s="249"/>
      <c r="N45" s="249"/>
      <c r="O45" s="249"/>
      <c r="P45" s="250">
        <f t="shared" si="1"/>
        <v>0</v>
      </c>
      <c r="Q45" s="291"/>
      <c r="R45" s="249"/>
      <c r="S45" s="249"/>
      <c r="T45" s="249"/>
      <c r="U45" s="250">
        <f t="shared" si="2"/>
        <v>0</v>
      </c>
      <c r="V45" s="291" t="s">
        <v>496</v>
      </c>
      <c r="W45" s="249" t="s">
        <v>496</v>
      </c>
      <c r="X45" s="249" t="s">
        <v>496</v>
      </c>
      <c r="Y45" s="249" t="s">
        <v>496</v>
      </c>
      <c r="Z45" s="250">
        <f t="shared" si="3"/>
        <v>0</v>
      </c>
      <c r="AA45" s="291" t="s">
        <v>496</v>
      </c>
      <c r="AB45" s="249" t="s">
        <v>496</v>
      </c>
      <c r="AC45" s="249" t="s">
        <v>496</v>
      </c>
      <c r="AD45" s="249" t="s">
        <v>496</v>
      </c>
      <c r="AE45" s="250">
        <f t="shared" si="4"/>
        <v>0</v>
      </c>
      <c r="AF45" s="291" t="s">
        <v>496</v>
      </c>
      <c r="AG45" s="249" t="s">
        <v>496</v>
      </c>
      <c r="AH45" s="249" t="s">
        <v>496</v>
      </c>
      <c r="AI45" s="249" t="s">
        <v>496</v>
      </c>
      <c r="AJ45" s="250">
        <f t="shared" si="5"/>
        <v>0</v>
      </c>
      <c r="AK45" s="291" t="s">
        <v>496</v>
      </c>
      <c r="AL45" s="249" t="s">
        <v>496</v>
      </c>
      <c r="AM45" s="249" t="s">
        <v>496</v>
      </c>
      <c r="AN45" s="249" t="s">
        <v>496</v>
      </c>
      <c r="AO45" s="250">
        <f t="shared" si="6"/>
        <v>0</v>
      </c>
      <c r="AP45" s="291" t="s">
        <v>496</v>
      </c>
      <c r="AQ45" s="249" t="s">
        <v>496</v>
      </c>
      <c r="AR45" s="249" t="s">
        <v>496</v>
      </c>
      <c r="AS45" s="249" t="s">
        <v>496</v>
      </c>
      <c r="AT45" s="250">
        <f t="shared" si="7"/>
        <v>0</v>
      </c>
      <c r="AU45" s="226"/>
      <c r="AV45" s="292"/>
      <c r="AW45" s="55" t="s">
        <v>481</v>
      </c>
      <c r="AX45" s="56"/>
      <c r="AY45" s="30">
        <f t="shared" si="11"/>
        <v>0</v>
      </c>
      <c r="AZ45" s="30"/>
      <c r="BA45" s="1"/>
      <c r="BB45" s="286">
        <f t="shared" si="10"/>
        <v>37</v>
      </c>
      <c r="BC45" s="285" t="s">
        <v>574</v>
      </c>
      <c r="BD45" s="246" t="s">
        <v>33</v>
      </c>
      <c r="BE45" s="290">
        <v>3</v>
      </c>
      <c r="BF45" s="272" t="s">
        <v>575</v>
      </c>
      <c r="BG45" s="256" t="s">
        <v>576</v>
      </c>
      <c r="BH45" s="256" t="s">
        <v>577</v>
      </c>
      <c r="BI45" s="256" t="s">
        <v>578</v>
      </c>
      <c r="BJ45" s="257" t="s">
        <v>579</v>
      </c>
      <c r="BK45" s="1"/>
    </row>
    <row r="46" spans="1:63" ht="15" thickBot="1" x14ac:dyDescent="0.25">
      <c r="A46" s="1"/>
      <c r="B46" s="293">
        <v>38</v>
      </c>
      <c r="C46" s="294" t="s">
        <v>580</v>
      </c>
      <c r="D46" s="295"/>
      <c r="E46" s="296" t="s">
        <v>33</v>
      </c>
      <c r="F46" s="297">
        <v>3</v>
      </c>
      <c r="G46" s="298"/>
      <c r="H46" s="299"/>
      <c r="I46" s="299"/>
      <c r="J46" s="299"/>
      <c r="K46" s="300">
        <f t="shared" si="0"/>
        <v>0</v>
      </c>
      <c r="L46" s="298"/>
      <c r="M46" s="299"/>
      <c r="N46" s="299"/>
      <c r="O46" s="299"/>
      <c r="P46" s="300">
        <f t="shared" si="1"/>
        <v>0</v>
      </c>
      <c r="Q46" s="298"/>
      <c r="R46" s="299"/>
      <c r="S46" s="299"/>
      <c r="T46" s="299"/>
      <c r="U46" s="300">
        <f t="shared" si="2"/>
        <v>0</v>
      </c>
      <c r="V46" s="298" t="s">
        <v>496</v>
      </c>
      <c r="W46" s="299" t="s">
        <v>496</v>
      </c>
      <c r="X46" s="299" t="s">
        <v>496</v>
      </c>
      <c r="Y46" s="299" t="s">
        <v>496</v>
      </c>
      <c r="Z46" s="300">
        <f t="shared" si="3"/>
        <v>0</v>
      </c>
      <c r="AA46" s="298" t="s">
        <v>496</v>
      </c>
      <c r="AB46" s="299" t="s">
        <v>496</v>
      </c>
      <c r="AC46" s="299" t="s">
        <v>496</v>
      </c>
      <c r="AD46" s="299" t="s">
        <v>496</v>
      </c>
      <c r="AE46" s="300">
        <f t="shared" si="4"/>
        <v>0</v>
      </c>
      <c r="AF46" s="298" t="s">
        <v>496</v>
      </c>
      <c r="AG46" s="299" t="s">
        <v>496</v>
      </c>
      <c r="AH46" s="299" t="s">
        <v>496</v>
      </c>
      <c r="AI46" s="299" t="s">
        <v>496</v>
      </c>
      <c r="AJ46" s="300">
        <f t="shared" si="5"/>
        <v>0</v>
      </c>
      <c r="AK46" s="298" t="s">
        <v>496</v>
      </c>
      <c r="AL46" s="299" t="s">
        <v>496</v>
      </c>
      <c r="AM46" s="299" t="s">
        <v>496</v>
      </c>
      <c r="AN46" s="299" t="s">
        <v>496</v>
      </c>
      <c r="AO46" s="300">
        <f t="shared" si="6"/>
        <v>0</v>
      </c>
      <c r="AP46" s="298" t="s">
        <v>496</v>
      </c>
      <c r="AQ46" s="299" t="s">
        <v>496</v>
      </c>
      <c r="AR46" s="299" t="s">
        <v>496</v>
      </c>
      <c r="AS46" s="299" t="s">
        <v>496</v>
      </c>
      <c r="AT46" s="300">
        <f t="shared" si="7"/>
        <v>0</v>
      </c>
      <c r="AU46" s="226"/>
      <c r="AV46" s="292"/>
      <c r="AW46" s="55" t="s">
        <v>481</v>
      </c>
      <c r="AX46" s="56"/>
      <c r="AY46" s="30">
        <f t="shared" si="11"/>
        <v>0</v>
      </c>
      <c r="AZ46" s="30"/>
      <c r="BA46" s="1"/>
      <c r="BB46" s="293">
        <f t="shared" si="10"/>
        <v>38</v>
      </c>
      <c r="BC46" s="301" t="s">
        <v>581</v>
      </c>
      <c r="BD46" s="296" t="s">
        <v>33</v>
      </c>
      <c r="BE46" s="297">
        <v>3</v>
      </c>
      <c r="BF46" s="272" t="s">
        <v>582</v>
      </c>
      <c r="BG46" s="302" t="s">
        <v>583</v>
      </c>
      <c r="BH46" s="302" t="s">
        <v>584</v>
      </c>
      <c r="BI46" s="302" t="s">
        <v>585</v>
      </c>
      <c r="BJ46" s="303" t="s">
        <v>586</v>
      </c>
      <c r="BK46" s="1"/>
    </row>
    <row r="47" spans="1:63" ht="15" thickBot="1" x14ac:dyDescent="0.25">
      <c r="A47" s="1"/>
      <c r="B47" s="304">
        <v>39</v>
      </c>
      <c r="C47" s="305" t="s">
        <v>587</v>
      </c>
      <c r="D47" s="306"/>
      <c r="E47" s="307" t="s">
        <v>33</v>
      </c>
      <c r="F47" s="308">
        <v>3</v>
      </c>
      <c r="G47" s="309">
        <f>SUM(G9:G46)</f>
        <v>4.0582337348883009</v>
      </c>
      <c r="H47" s="310">
        <f>SUM(H9:H46)</f>
        <v>23.968965096564268</v>
      </c>
      <c r="I47" s="310">
        <f>SUM(I9:I46)</f>
        <v>17.797184744683545</v>
      </c>
      <c r="J47" s="310">
        <f>SUM(J9:J46)</f>
        <v>97.526900785372121</v>
      </c>
      <c r="K47" s="311">
        <f t="shared" si="0"/>
        <v>143.35128436150825</v>
      </c>
      <c r="L47" s="309">
        <f>SUM(L9:L46)</f>
        <v>10.0839016890252</v>
      </c>
      <c r="M47" s="310">
        <f>SUM(M9:M46)</f>
        <v>43.393055451995401</v>
      </c>
      <c r="N47" s="310">
        <f>SUM(N9:N46)</f>
        <v>32.040893554336783</v>
      </c>
      <c r="O47" s="310">
        <f>SUM(O9:O46)</f>
        <v>83.481759499303493</v>
      </c>
      <c r="P47" s="311">
        <f t="shared" si="1"/>
        <v>168.99961019466087</v>
      </c>
      <c r="Q47" s="309">
        <f>SUM(Q9:Q46)</f>
        <v>4.8504437052320002</v>
      </c>
      <c r="R47" s="310">
        <f>SUM(R9:R46)</f>
        <v>21.20582993419173</v>
      </c>
      <c r="S47" s="310">
        <f>SUM(S9:S46)</f>
        <v>22.593910966202898</v>
      </c>
      <c r="T47" s="310">
        <f>SUM(T9:T46)</f>
        <v>70.329500382701085</v>
      </c>
      <c r="U47" s="311">
        <f t="shared" si="2"/>
        <v>118.9796849883277</v>
      </c>
      <c r="V47" s="309">
        <f>SUM(V9:V46)</f>
        <v>6.8089828782007737</v>
      </c>
      <c r="W47" s="310">
        <f>SUM(W9:W46)</f>
        <v>0</v>
      </c>
      <c r="X47" s="310">
        <f>SUM(X9:X46)</f>
        <v>1.3768783881595998</v>
      </c>
      <c r="Y47" s="310">
        <f>SUM(Y9:Y46)</f>
        <v>139.72700621161297</v>
      </c>
      <c r="Z47" s="311">
        <f t="shared" si="3"/>
        <v>147.91286747797335</v>
      </c>
      <c r="AA47" s="309">
        <f>SUM(AA9:AA46)</f>
        <v>5.2782204925442358</v>
      </c>
      <c r="AB47" s="310">
        <f>SUM(AB9:AB46)</f>
        <v>0</v>
      </c>
      <c r="AC47" s="310">
        <f>SUM(AC9:AC46)</f>
        <v>1.8961523428546001</v>
      </c>
      <c r="AD47" s="310">
        <f>SUM(AD9:AD46)</f>
        <v>76.889110591300962</v>
      </c>
      <c r="AE47" s="311">
        <f t="shared" si="4"/>
        <v>84.063483426699804</v>
      </c>
      <c r="AF47" s="309">
        <f>SUM(AF9:AF46)</f>
        <v>14.253322710914947</v>
      </c>
      <c r="AG47" s="310">
        <f>SUM(AG9:AG46)</f>
        <v>0</v>
      </c>
      <c r="AH47" s="310">
        <f>SUM(AH9:AH46)</f>
        <v>4.0610917555755996</v>
      </c>
      <c r="AI47" s="310">
        <f>SUM(AI9:AI46)</f>
        <v>47.155843141383997</v>
      </c>
      <c r="AJ47" s="311">
        <f t="shared" si="5"/>
        <v>65.470257607874544</v>
      </c>
      <c r="AK47" s="309">
        <f>SUM(AK9:AK46)</f>
        <v>21.432475559929763</v>
      </c>
      <c r="AL47" s="310">
        <f>SUM(AL9:AL46)</f>
        <v>0</v>
      </c>
      <c r="AM47" s="310">
        <f>SUM(AM9:AM46)</f>
        <v>1.3659547607306002</v>
      </c>
      <c r="AN47" s="310">
        <f>SUM(AN9:AN46)</f>
        <v>47.39380847058581</v>
      </c>
      <c r="AO47" s="311">
        <f t="shared" si="6"/>
        <v>70.192238791246169</v>
      </c>
      <c r="AP47" s="309">
        <f>SUM(AP9:AP46)</f>
        <v>21.086608356422278</v>
      </c>
      <c r="AQ47" s="310">
        <f>SUM(AQ9:AQ46)</f>
        <v>0</v>
      </c>
      <c r="AR47" s="310">
        <f>SUM(AR9:AR46)</f>
        <v>1.2999227526786001</v>
      </c>
      <c r="AS47" s="310">
        <f>SUM(AS9:AS46)</f>
        <v>54.620486416758808</v>
      </c>
      <c r="AT47" s="311">
        <f t="shared" si="7"/>
        <v>77.007017525859681</v>
      </c>
      <c r="AU47" s="226"/>
      <c r="AV47" s="312" t="s">
        <v>588</v>
      </c>
      <c r="AW47" s="313"/>
      <c r="AX47" s="56"/>
      <c r="AY47" s="30"/>
      <c r="AZ47" s="314"/>
      <c r="BA47" s="1"/>
      <c r="BB47" s="304">
        <f t="shared" si="10"/>
        <v>39</v>
      </c>
      <c r="BC47" s="305" t="s">
        <v>587</v>
      </c>
      <c r="BD47" s="307" t="s">
        <v>33</v>
      </c>
      <c r="BE47" s="308">
        <v>3</v>
      </c>
      <c r="BF47" s="315" t="s">
        <v>589</v>
      </c>
      <c r="BG47" s="316" t="s">
        <v>590</v>
      </c>
      <c r="BH47" s="316" t="s">
        <v>591</v>
      </c>
      <c r="BI47" s="316" t="s">
        <v>592</v>
      </c>
      <c r="BJ47" s="317" t="s">
        <v>593</v>
      </c>
      <c r="BK47" s="1"/>
    </row>
    <row r="48" spans="1:63" ht="15" thickBot="1" x14ac:dyDescent="0.25">
      <c r="A48" s="1"/>
      <c r="B48" s="318"/>
      <c r="C48" s="319"/>
      <c r="D48" s="320"/>
      <c r="E48" s="230"/>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226"/>
      <c r="AV48" s="100"/>
      <c r="AW48" s="100"/>
      <c r="AX48" s="100"/>
      <c r="AY48" s="30"/>
      <c r="AZ48" s="30"/>
      <c r="BA48" s="1"/>
      <c r="BB48" s="318"/>
      <c r="BC48" s="319"/>
      <c r="BD48" s="230"/>
      <c r="BE48" s="321"/>
      <c r="BF48" s="321"/>
      <c r="BG48" s="321"/>
      <c r="BH48" s="321"/>
      <c r="BI48" s="321"/>
      <c r="BJ48" s="321"/>
      <c r="BK48" s="1"/>
    </row>
    <row r="49" spans="1:63" ht="15.75" thickBot="1" x14ac:dyDescent="0.3">
      <c r="A49" s="1"/>
      <c r="B49" s="228" t="s">
        <v>108</v>
      </c>
      <c r="C49" s="229" t="s">
        <v>594</v>
      </c>
      <c r="D49" s="320"/>
      <c r="E49" s="230"/>
      <c r="F49" s="321"/>
      <c r="G49" s="321"/>
      <c r="H49" s="321"/>
      <c r="I49" s="321"/>
      <c r="J49" s="321"/>
      <c r="K49" s="321"/>
      <c r="L49" s="321"/>
      <c r="M49" s="321"/>
      <c r="N49" s="321"/>
      <c r="O49" s="321"/>
      <c r="P49" s="321"/>
      <c r="Q49" s="321"/>
      <c r="R49" s="321"/>
      <c r="S49" s="321"/>
      <c r="T49" s="321"/>
      <c r="U49" s="322"/>
      <c r="V49" s="322"/>
      <c r="W49" s="322"/>
      <c r="X49" s="322"/>
      <c r="Y49" s="322"/>
      <c r="Z49" s="322"/>
      <c r="AA49" s="322"/>
      <c r="AB49" s="322"/>
      <c r="AC49" s="322"/>
      <c r="AD49" s="322"/>
      <c r="AE49" s="322"/>
      <c r="AF49" s="322"/>
      <c r="AG49" s="322"/>
      <c r="AH49" s="322"/>
      <c r="AI49" s="322"/>
      <c r="AJ49" s="322"/>
      <c r="AK49" s="11"/>
      <c r="AL49" s="11"/>
      <c r="AM49" s="11"/>
      <c r="AN49" s="11"/>
      <c r="AO49" s="11"/>
      <c r="AP49" s="11"/>
      <c r="AQ49" s="11"/>
      <c r="AR49" s="11"/>
      <c r="AS49" s="11"/>
      <c r="AT49" s="11"/>
      <c r="AU49" s="226"/>
      <c r="AV49" s="100"/>
      <c r="AW49" s="100"/>
      <c r="AX49" s="100"/>
      <c r="AY49" s="30"/>
      <c r="AZ49" s="30"/>
      <c r="BA49" s="1"/>
      <c r="BB49" s="228" t="s">
        <v>108</v>
      </c>
      <c r="BC49" s="229" t="s">
        <v>594</v>
      </c>
      <c r="BD49" s="230"/>
      <c r="BE49" s="321"/>
      <c r="BF49" s="321"/>
      <c r="BG49" s="321"/>
      <c r="BH49" s="321"/>
      <c r="BI49" s="321"/>
      <c r="BJ49" s="321"/>
      <c r="BK49" s="1"/>
    </row>
    <row r="50" spans="1:63" x14ac:dyDescent="0.2">
      <c r="A50" s="1"/>
      <c r="B50" s="233">
        <v>40</v>
      </c>
      <c r="C50" s="323" t="s">
        <v>342</v>
      </c>
      <c r="D50" s="33" t="s">
        <v>32</v>
      </c>
      <c r="E50" s="235" t="s">
        <v>33</v>
      </c>
      <c r="F50" s="235">
        <v>3</v>
      </c>
      <c r="G50" s="237">
        <v>1.3069180691288349E-2</v>
      </c>
      <c r="H50" s="238">
        <v>0</v>
      </c>
      <c r="I50" s="238">
        <v>0</v>
      </c>
      <c r="J50" s="238">
        <v>0</v>
      </c>
      <c r="K50" s="239">
        <f t="shared" ref="K50:K88" si="12">SUM(G50:J50)</f>
        <v>1.3069180691288349E-2</v>
      </c>
      <c r="L50" s="237">
        <v>1.3543213325608325E-2</v>
      </c>
      <c r="M50" s="238">
        <v>0</v>
      </c>
      <c r="N50" s="238">
        <v>0</v>
      </c>
      <c r="O50" s="238">
        <v>0</v>
      </c>
      <c r="P50" s="239">
        <f t="shared" ref="P50:P88" si="13">SUM(L50:O50)</f>
        <v>1.3543213325608325E-2</v>
      </c>
      <c r="Q50" s="237">
        <v>1.4162687540709172E-2</v>
      </c>
      <c r="R50" s="238">
        <v>0</v>
      </c>
      <c r="S50" s="238">
        <v>0</v>
      </c>
      <c r="T50" s="238">
        <v>0</v>
      </c>
      <c r="U50" s="239">
        <f t="shared" ref="U50:U88" si="14">SUM(Q50:T50)</f>
        <v>1.4162687540709172E-2</v>
      </c>
      <c r="V50" s="237">
        <v>8.3099429250701434E-2</v>
      </c>
      <c r="W50" s="238">
        <v>0</v>
      </c>
      <c r="X50" s="238">
        <v>0.27659892710466744</v>
      </c>
      <c r="Y50" s="238">
        <v>0</v>
      </c>
      <c r="Z50" s="239">
        <f t="shared" ref="Z50:Z88" si="15">SUM(V50:Y50)</f>
        <v>0.35969835635536884</v>
      </c>
      <c r="AA50" s="237">
        <v>8.3457946647392617E-2</v>
      </c>
      <c r="AB50" s="238">
        <v>0</v>
      </c>
      <c r="AC50" s="238">
        <v>0.27795480419831764</v>
      </c>
      <c r="AD50" s="238">
        <v>0</v>
      </c>
      <c r="AE50" s="239">
        <f t="shared" ref="AE50:AE88" si="16">SUM(AA50:AD50)</f>
        <v>0.36141275084571023</v>
      </c>
      <c r="AF50" s="237">
        <v>8.3716765274312654E-2</v>
      </c>
      <c r="AG50" s="238">
        <v>0</v>
      </c>
      <c r="AH50" s="238">
        <v>0.2786360659733137</v>
      </c>
      <c r="AI50" s="238">
        <v>0</v>
      </c>
      <c r="AJ50" s="239">
        <f t="shared" ref="AJ50:AJ88" si="17">SUM(AF50:AI50)</f>
        <v>0.36235283124762635</v>
      </c>
      <c r="AK50" s="237">
        <v>8.3810117859242708E-2</v>
      </c>
      <c r="AL50" s="238">
        <v>0</v>
      </c>
      <c r="AM50" s="238">
        <v>0.27863606597331353</v>
      </c>
      <c r="AN50" s="238">
        <v>0</v>
      </c>
      <c r="AO50" s="239">
        <f t="shared" ref="AO50:AO88" si="18">SUM(AK50:AN50)</f>
        <v>0.36244618383255622</v>
      </c>
      <c r="AP50" s="237">
        <v>8.3902012565432213E-2</v>
      </c>
      <c r="AQ50" s="238">
        <v>0</v>
      </c>
      <c r="AR50" s="238">
        <v>0.27863606597331353</v>
      </c>
      <c r="AS50" s="238">
        <v>0</v>
      </c>
      <c r="AT50" s="239">
        <f t="shared" ref="AT50:AT88" si="19">SUM(AP50:AS50)</f>
        <v>0.36253807853874576</v>
      </c>
      <c r="AU50" s="226"/>
      <c r="AV50" s="39"/>
      <c r="AW50" s="240"/>
      <c r="AX50" s="41"/>
      <c r="AY50" s="30">
        <f t="shared" ref="AY50:AY72" si="20">IF(SUM(BO50:DA50)=0,0,$BO$4)</f>
        <v>0</v>
      </c>
      <c r="AZ50" s="30"/>
      <c r="BA50" s="1"/>
      <c r="BB50" s="233">
        <v>40</v>
      </c>
      <c r="BC50" s="323" t="s">
        <v>342</v>
      </c>
      <c r="BD50" s="235" t="s">
        <v>33</v>
      </c>
      <c r="BE50" s="235">
        <v>3</v>
      </c>
      <c r="BF50" s="241" t="s">
        <v>595</v>
      </c>
      <c r="BG50" s="242" t="s">
        <v>596</v>
      </c>
      <c r="BH50" s="242" t="s">
        <v>597</v>
      </c>
      <c r="BI50" s="242" t="s">
        <v>598</v>
      </c>
      <c r="BJ50" s="243" t="s">
        <v>599</v>
      </c>
      <c r="BK50" s="1"/>
    </row>
    <row r="51" spans="1:63" x14ac:dyDescent="0.2">
      <c r="A51" s="1"/>
      <c r="B51" s="245">
        <f t="shared" ref="B51:B88" si="21">B50+1</f>
        <v>41</v>
      </c>
      <c r="C51" s="323" t="s">
        <v>348</v>
      </c>
      <c r="D51" s="48" t="s">
        <v>41</v>
      </c>
      <c r="E51" s="275" t="s">
        <v>33</v>
      </c>
      <c r="F51" s="275">
        <v>3</v>
      </c>
      <c r="G51" s="248">
        <v>0</v>
      </c>
      <c r="H51" s="249">
        <v>0</v>
      </c>
      <c r="I51" s="249">
        <v>0</v>
      </c>
      <c r="J51" s="249">
        <v>0</v>
      </c>
      <c r="K51" s="250">
        <f t="shared" si="12"/>
        <v>0</v>
      </c>
      <c r="L51" s="248">
        <v>0</v>
      </c>
      <c r="M51" s="249">
        <v>0</v>
      </c>
      <c r="N51" s="249">
        <v>0</v>
      </c>
      <c r="O51" s="249">
        <v>0</v>
      </c>
      <c r="P51" s="250">
        <f t="shared" si="13"/>
        <v>0</v>
      </c>
      <c r="Q51" s="248">
        <v>0</v>
      </c>
      <c r="R51" s="249">
        <v>0</v>
      </c>
      <c r="S51" s="249">
        <v>0</v>
      </c>
      <c r="T51" s="249">
        <v>0</v>
      </c>
      <c r="U51" s="250">
        <f t="shared" si="14"/>
        <v>0</v>
      </c>
      <c r="V51" s="248">
        <v>0</v>
      </c>
      <c r="W51" s="249">
        <v>0</v>
      </c>
      <c r="X51" s="249">
        <v>0</v>
      </c>
      <c r="Y51" s="249">
        <v>0</v>
      </c>
      <c r="Z51" s="250">
        <f t="shared" si="15"/>
        <v>0</v>
      </c>
      <c r="AA51" s="248">
        <v>0</v>
      </c>
      <c r="AB51" s="249">
        <v>0</v>
      </c>
      <c r="AC51" s="249">
        <v>0</v>
      </c>
      <c r="AD51" s="249">
        <v>0</v>
      </c>
      <c r="AE51" s="250">
        <f t="shared" si="16"/>
        <v>0</v>
      </c>
      <c r="AF51" s="248">
        <v>0</v>
      </c>
      <c r="AG51" s="249">
        <v>0</v>
      </c>
      <c r="AH51" s="249">
        <v>0</v>
      </c>
      <c r="AI51" s="249">
        <v>0</v>
      </c>
      <c r="AJ51" s="250">
        <f t="shared" si="17"/>
        <v>0</v>
      </c>
      <c r="AK51" s="248">
        <v>0</v>
      </c>
      <c r="AL51" s="249">
        <v>0</v>
      </c>
      <c r="AM51" s="249">
        <v>0</v>
      </c>
      <c r="AN51" s="249">
        <v>0</v>
      </c>
      <c r="AO51" s="250">
        <f t="shared" si="18"/>
        <v>0</v>
      </c>
      <c r="AP51" s="248">
        <v>0</v>
      </c>
      <c r="AQ51" s="249">
        <v>0</v>
      </c>
      <c r="AR51" s="249">
        <v>0</v>
      </c>
      <c r="AS51" s="249">
        <v>0</v>
      </c>
      <c r="AT51" s="250">
        <f t="shared" si="19"/>
        <v>0</v>
      </c>
      <c r="AU51" s="324"/>
      <c r="AV51" s="252"/>
      <c r="AW51" s="253"/>
      <c r="AX51" s="254"/>
      <c r="AY51" s="30">
        <f t="shared" si="20"/>
        <v>0</v>
      </c>
      <c r="AZ51" s="30"/>
      <c r="BA51" s="1"/>
      <c r="BB51" s="245">
        <f t="shared" ref="BB51:BB88" si="22">BB50+1</f>
        <v>41</v>
      </c>
      <c r="BC51" s="323" t="s">
        <v>348</v>
      </c>
      <c r="BD51" s="275" t="s">
        <v>33</v>
      </c>
      <c r="BE51" s="275">
        <v>3</v>
      </c>
      <c r="BF51" s="255" t="s">
        <v>600</v>
      </c>
      <c r="BG51" s="256" t="s">
        <v>601</v>
      </c>
      <c r="BH51" s="256" t="s">
        <v>602</v>
      </c>
      <c r="BI51" s="256" t="s">
        <v>603</v>
      </c>
      <c r="BJ51" s="257" t="s">
        <v>604</v>
      </c>
      <c r="BK51" s="1"/>
    </row>
    <row r="52" spans="1:63" x14ac:dyDescent="0.2">
      <c r="A52" s="1"/>
      <c r="B52" s="245">
        <f t="shared" si="21"/>
        <v>42</v>
      </c>
      <c r="C52" s="259" t="s">
        <v>354</v>
      </c>
      <c r="D52" s="48" t="s">
        <v>48</v>
      </c>
      <c r="E52" s="275" t="s">
        <v>33</v>
      </c>
      <c r="F52" s="275">
        <v>3</v>
      </c>
      <c r="G52" s="248">
        <v>0</v>
      </c>
      <c r="H52" s="249">
        <v>0</v>
      </c>
      <c r="I52" s="249">
        <v>0</v>
      </c>
      <c r="J52" s="249">
        <v>0</v>
      </c>
      <c r="K52" s="250">
        <f t="shared" si="12"/>
        <v>0</v>
      </c>
      <c r="L52" s="248">
        <v>0</v>
      </c>
      <c r="M52" s="249">
        <v>0</v>
      </c>
      <c r="N52" s="249">
        <v>0</v>
      </c>
      <c r="O52" s="249">
        <v>0</v>
      </c>
      <c r="P52" s="250">
        <f t="shared" si="13"/>
        <v>0</v>
      </c>
      <c r="Q52" s="248">
        <v>0</v>
      </c>
      <c r="R52" s="249">
        <v>0</v>
      </c>
      <c r="S52" s="249">
        <v>0</v>
      </c>
      <c r="T52" s="249">
        <v>0</v>
      </c>
      <c r="U52" s="250">
        <f t="shared" si="14"/>
        <v>0</v>
      </c>
      <c r="V52" s="248">
        <v>0</v>
      </c>
      <c r="W52" s="249">
        <v>0</v>
      </c>
      <c r="X52" s="249">
        <v>0</v>
      </c>
      <c r="Y52" s="249">
        <v>0</v>
      </c>
      <c r="Z52" s="250">
        <f t="shared" si="15"/>
        <v>0</v>
      </c>
      <c r="AA52" s="248">
        <v>0</v>
      </c>
      <c r="AB52" s="249">
        <v>0</v>
      </c>
      <c r="AC52" s="249">
        <v>0</v>
      </c>
      <c r="AD52" s="249">
        <v>0</v>
      </c>
      <c r="AE52" s="250">
        <f t="shared" si="16"/>
        <v>0</v>
      </c>
      <c r="AF52" s="248">
        <v>0</v>
      </c>
      <c r="AG52" s="249">
        <v>0</v>
      </c>
      <c r="AH52" s="249">
        <v>0</v>
      </c>
      <c r="AI52" s="249">
        <v>0</v>
      </c>
      <c r="AJ52" s="250">
        <f t="shared" si="17"/>
        <v>0</v>
      </c>
      <c r="AK52" s="248">
        <v>0</v>
      </c>
      <c r="AL52" s="249">
        <v>0</v>
      </c>
      <c r="AM52" s="249">
        <v>0</v>
      </c>
      <c r="AN52" s="249">
        <v>0</v>
      </c>
      <c r="AO52" s="250">
        <f t="shared" si="18"/>
        <v>0</v>
      </c>
      <c r="AP52" s="248">
        <v>0</v>
      </c>
      <c r="AQ52" s="249">
        <v>0</v>
      </c>
      <c r="AR52" s="249">
        <v>0</v>
      </c>
      <c r="AS52" s="249">
        <v>0</v>
      </c>
      <c r="AT52" s="250">
        <f t="shared" si="19"/>
        <v>0</v>
      </c>
      <c r="AU52" s="226"/>
      <c r="AV52" s="54"/>
      <c r="AW52" s="55"/>
      <c r="AX52" s="56"/>
      <c r="AY52" s="30">
        <f t="shared" si="20"/>
        <v>0</v>
      </c>
      <c r="AZ52" s="30"/>
      <c r="BA52" s="1"/>
      <c r="BB52" s="245">
        <f t="shared" si="22"/>
        <v>42</v>
      </c>
      <c r="BC52" s="259" t="s">
        <v>354</v>
      </c>
      <c r="BD52" s="275" t="s">
        <v>33</v>
      </c>
      <c r="BE52" s="275">
        <v>3</v>
      </c>
      <c r="BF52" s="255" t="s">
        <v>605</v>
      </c>
      <c r="BG52" s="256" t="s">
        <v>606</v>
      </c>
      <c r="BH52" s="256" t="s">
        <v>607</v>
      </c>
      <c r="BI52" s="256" t="s">
        <v>608</v>
      </c>
      <c r="BJ52" s="257" t="s">
        <v>609</v>
      </c>
      <c r="BK52" s="1"/>
    </row>
    <row r="53" spans="1:63" x14ac:dyDescent="0.2">
      <c r="A53" s="1"/>
      <c r="B53" s="258">
        <f t="shared" si="21"/>
        <v>43</v>
      </c>
      <c r="C53" s="259" t="s">
        <v>360</v>
      </c>
      <c r="D53" s="48" t="s">
        <v>56</v>
      </c>
      <c r="E53" s="275" t="s">
        <v>33</v>
      </c>
      <c r="F53" s="275">
        <v>3</v>
      </c>
      <c r="G53" s="248">
        <v>0</v>
      </c>
      <c r="H53" s="249">
        <v>0</v>
      </c>
      <c r="I53" s="249">
        <v>0</v>
      </c>
      <c r="J53" s="249">
        <v>0</v>
      </c>
      <c r="K53" s="250">
        <f t="shared" si="12"/>
        <v>0</v>
      </c>
      <c r="L53" s="248">
        <v>0</v>
      </c>
      <c r="M53" s="249">
        <v>0</v>
      </c>
      <c r="N53" s="249">
        <v>0</v>
      </c>
      <c r="O53" s="249">
        <v>0</v>
      </c>
      <c r="P53" s="250">
        <f t="shared" si="13"/>
        <v>0</v>
      </c>
      <c r="Q53" s="248">
        <v>0</v>
      </c>
      <c r="R53" s="249">
        <v>0</v>
      </c>
      <c r="S53" s="249">
        <v>0</v>
      </c>
      <c r="T53" s="249">
        <v>0</v>
      </c>
      <c r="U53" s="250">
        <f t="shared" si="14"/>
        <v>0</v>
      </c>
      <c r="V53" s="248">
        <v>0</v>
      </c>
      <c r="W53" s="249">
        <v>0</v>
      </c>
      <c r="X53" s="249">
        <v>0</v>
      </c>
      <c r="Y53" s="249">
        <v>0</v>
      </c>
      <c r="Z53" s="250">
        <f t="shared" si="15"/>
        <v>0</v>
      </c>
      <c r="AA53" s="248">
        <v>0</v>
      </c>
      <c r="AB53" s="249">
        <v>0</v>
      </c>
      <c r="AC53" s="249">
        <v>0</v>
      </c>
      <c r="AD53" s="249">
        <v>0</v>
      </c>
      <c r="AE53" s="250">
        <f t="shared" si="16"/>
        <v>0</v>
      </c>
      <c r="AF53" s="248">
        <v>0</v>
      </c>
      <c r="AG53" s="249">
        <v>0</v>
      </c>
      <c r="AH53" s="249">
        <v>0</v>
      </c>
      <c r="AI53" s="249">
        <v>0</v>
      </c>
      <c r="AJ53" s="250">
        <f t="shared" si="17"/>
        <v>0</v>
      </c>
      <c r="AK53" s="248">
        <v>0</v>
      </c>
      <c r="AL53" s="249">
        <v>0</v>
      </c>
      <c r="AM53" s="249">
        <v>0</v>
      </c>
      <c r="AN53" s="249">
        <v>0</v>
      </c>
      <c r="AO53" s="250">
        <f t="shared" si="18"/>
        <v>0</v>
      </c>
      <c r="AP53" s="248">
        <v>0</v>
      </c>
      <c r="AQ53" s="249">
        <v>0</v>
      </c>
      <c r="AR53" s="249">
        <v>0</v>
      </c>
      <c r="AS53" s="249">
        <v>0</v>
      </c>
      <c r="AT53" s="250">
        <f t="shared" si="19"/>
        <v>0</v>
      </c>
      <c r="AU53" s="226"/>
      <c r="AV53" s="54"/>
      <c r="AW53" s="55"/>
      <c r="AX53" s="56"/>
      <c r="AY53" s="30">
        <f t="shared" si="20"/>
        <v>0</v>
      </c>
      <c r="AZ53" s="30"/>
      <c r="BA53" s="1"/>
      <c r="BB53" s="258">
        <f t="shared" si="22"/>
        <v>43</v>
      </c>
      <c r="BC53" s="259" t="s">
        <v>360</v>
      </c>
      <c r="BD53" s="275" t="s">
        <v>33</v>
      </c>
      <c r="BE53" s="275">
        <v>3</v>
      </c>
      <c r="BF53" s="255" t="s">
        <v>610</v>
      </c>
      <c r="BG53" s="256" t="s">
        <v>611</v>
      </c>
      <c r="BH53" s="256" t="s">
        <v>612</v>
      </c>
      <c r="BI53" s="256" t="s">
        <v>613</v>
      </c>
      <c r="BJ53" s="257" t="s">
        <v>614</v>
      </c>
      <c r="BK53" s="1"/>
    </row>
    <row r="54" spans="1:63" x14ac:dyDescent="0.2">
      <c r="A54" s="1"/>
      <c r="B54" s="258">
        <f t="shared" si="21"/>
        <v>44</v>
      </c>
      <c r="C54" s="259" t="s">
        <v>366</v>
      </c>
      <c r="D54" s="325"/>
      <c r="E54" s="275" t="s">
        <v>33</v>
      </c>
      <c r="F54" s="275">
        <v>3</v>
      </c>
      <c r="G54" s="248">
        <v>0</v>
      </c>
      <c r="H54" s="249">
        <v>0</v>
      </c>
      <c r="I54" s="249">
        <v>0</v>
      </c>
      <c r="J54" s="249">
        <v>0</v>
      </c>
      <c r="K54" s="250">
        <f t="shared" si="12"/>
        <v>0</v>
      </c>
      <c r="L54" s="248">
        <v>0</v>
      </c>
      <c r="M54" s="249">
        <v>0</v>
      </c>
      <c r="N54" s="249">
        <v>0</v>
      </c>
      <c r="O54" s="249">
        <v>0</v>
      </c>
      <c r="P54" s="250">
        <f t="shared" si="13"/>
        <v>0</v>
      </c>
      <c r="Q54" s="248">
        <v>0</v>
      </c>
      <c r="R54" s="249">
        <v>0</v>
      </c>
      <c r="S54" s="249">
        <v>0</v>
      </c>
      <c r="T54" s="249">
        <v>0</v>
      </c>
      <c r="U54" s="250">
        <f t="shared" si="14"/>
        <v>0</v>
      </c>
      <c r="V54" s="248">
        <v>4.733463782297137E-2</v>
      </c>
      <c r="W54" s="249">
        <v>0</v>
      </c>
      <c r="X54" s="249">
        <v>0.31596180465523832</v>
      </c>
      <c r="Y54" s="249">
        <v>0</v>
      </c>
      <c r="Z54" s="250">
        <f t="shared" si="15"/>
        <v>0.36329644247820969</v>
      </c>
      <c r="AA54" s="248">
        <v>4.7566670361319251E-2</v>
      </c>
      <c r="AB54" s="249">
        <v>0</v>
      </c>
      <c r="AC54" s="249">
        <v>0.3181305019217805</v>
      </c>
      <c r="AD54" s="249">
        <v>0</v>
      </c>
      <c r="AE54" s="250">
        <f t="shared" si="16"/>
        <v>0.36569717228309973</v>
      </c>
      <c r="AF54" s="248">
        <v>4.768325533769506E-2</v>
      </c>
      <c r="AG54" s="249">
        <v>0</v>
      </c>
      <c r="AH54" s="249">
        <v>0.3198505505117778</v>
      </c>
      <c r="AI54" s="249">
        <v>0</v>
      </c>
      <c r="AJ54" s="250">
        <f t="shared" si="17"/>
        <v>0.36753380584947287</v>
      </c>
      <c r="AK54" s="248">
        <v>4.7683255337695039E-2</v>
      </c>
      <c r="AL54" s="249">
        <v>0</v>
      </c>
      <c r="AM54" s="249">
        <v>0.32111734088237209</v>
      </c>
      <c r="AN54" s="249">
        <v>0</v>
      </c>
      <c r="AO54" s="250">
        <f t="shared" si="18"/>
        <v>0.36880059622006711</v>
      </c>
      <c r="AP54" s="248">
        <v>4.7683255337695039E-2</v>
      </c>
      <c r="AQ54" s="249">
        <v>0</v>
      </c>
      <c r="AR54" s="249">
        <v>0.32239448056960834</v>
      </c>
      <c r="AS54" s="249">
        <v>0</v>
      </c>
      <c r="AT54" s="250">
        <f t="shared" si="19"/>
        <v>0.37007773590730336</v>
      </c>
      <c r="AU54" s="226"/>
      <c r="AV54" s="54"/>
      <c r="AW54" s="55"/>
      <c r="AX54" s="56"/>
      <c r="AY54" s="30">
        <f t="shared" si="20"/>
        <v>0</v>
      </c>
      <c r="AZ54" s="30"/>
      <c r="BA54" s="1"/>
      <c r="BB54" s="258">
        <f t="shared" si="22"/>
        <v>44</v>
      </c>
      <c r="BC54" s="259" t="s">
        <v>366</v>
      </c>
      <c r="BD54" s="275" t="s">
        <v>33</v>
      </c>
      <c r="BE54" s="275">
        <v>3</v>
      </c>
      <c r="BF54" s="255" t="s">
        <v>615</v>
      </c>
      <c r="BG54" s="256" t="s">
        <v>616</v>
      </c>
      <c r="BH54" s="256" t="s">
        <v>617</v>
      </c>
      <c r="BI54" s="256" t="s">
        <v>618</v>
      </c>
      <c r="BJ54" s="257" t="s">
        <v>619</v>
      </c>
      <c r="BK54" s="1"/>
    </row>
    <row r="55" spans="1:63" x14ac:dyDescent="0.2">
      <c r="A55" s="1"/>
      <c r="B55" s="258">
        <f t="shared" si="21"/>
        <v>45</v>
      </c>
      <c r="C55" s="259" t="s">
        <v>372</v>
      </c>
      <c r="D55" s="325"/>
      <c r="E55" s="275" t="s">
        <v>33</v>
      </c>
      <c r="F55" s="275">
        <v>3</v>
      </c>
      <c r="G55" s="248">
        <v>0</v>
      </c>
      <c r="H55" s="249">
        <v>0</v>
      </c>
      <c r="I55" s="249">
        <v>0</v>
      </c>
      <c r="J55" s="249">
        <v>2.5465620000000002</v>
      </c>
      <c r="K55" s="250">
        <f t="shared" si="12"/>
        <v>2.5465620000000002</v>
      </c>
      <c r="L55" s="248">
        <v>0</v>
      </c>
      <c r="M55" s="249">
        <v>0</v>
      </c>
      <c r="N55" s="249">
        <v>0</v>
      </c>
      <c r="O55" s="249">
        <v>3.3</v>
      </c>
      <c r="P55" s="250">
        <f t="shared" si="13"/>
        <v>3.3</v>
      </c>
      <c r="Q55" s="248">
        <v>0</v>
      </c>
      <c r="R55" s="249">
        <v>0</v>
      </c>
      <c r="S55" s="249">
        <v>0</v>
      </c>
      <c r="T55" s="249">
        <v>2.8</v>
      </c>
      <c r="U55" s="250">
        <f t="shared" si="14"/>
        <v>2.8</v>
      </c>
      <c r="V55" s="248">
        <v>0</v>
      </c>
      <c r="W55" s="249">
        <v>0</v>
      </c>
      <c r="X55" s="249">
        <v>0</v>
      </c>
      <c r="Y55" s="249">
        <v>0</v>
      </c>
      <c r="Z55" s="250">
        <f t="shared" si="15"/>
        <v>0</v>
      </c>
      <c r="AA55" s="248">
        <v>0</v>
      </c>
      <c r="AB55" s="249">
        <v>0</v>
      </c>
      <c r="AC55" s="249">
        <v>0</v>
      </c>
      <c r="AD55" s="249">
        <v>0</v>
      </c>
      <c r="AE55" s="250">
        <f t="shared" si="16"/>
        <v>0</v>
      </c>
      <c r="AF55" s="248">
        <v>0</v>
      </c>
      <c r="AG55" s="249">
        <v>0</v>
      </c>
      <c r="AH55" s="249">
        <v>0</v>
      </c>
      <c r="AI55" s="249">
        <v>0</v>
      </c>
      <c r="AJ55" s="250">
        <f t="shared" si="17"/>
        <v>0</v>
      </c>
      <c r="AK55" s="248">
        <v>0</v>
      </c>
      <c r="AL55" s="249">
        <v>0</v>
      </c>
      <c r="AM55" s="249">
        <v>0</v>
      </c>
      <c r="AN55" s="249">
        <v>0</v>
      </c>
      <c r="AO55" s="250">
        <f t="shared" si="18"/>
        <v>0</v>
      </c>
      <c r="AP55" s="248">
        <v>0</v>
      </c>
      <c r="AQ55" s="249">
        <v>0</v>
      </c>
      <c r="AR55" s="249">
        <v>0</v>
      </c>
      <c r="AS55" s="249">
        <v>0</v>
      </c>
      <c r="AT55" s="250">
        <f t="shared" si="19"/>
        <v>0</v>
      </c>
      <c r="AU55" s="226"/>
      <c r="AV55" s="54"/>
      <c r="AW55" s="55"/>
      <c r="AX55" s="56"/>
      <c r="AY55" s="30">
        <f t="shared" si="20"/>
        <v>0</v>
      </c>
      <c r="AZ55" s="30"/>
      <c r="BA55" s="1"/>
      <c r="BB55" s="258">
        <f t="shared" si="22"/>
        <v>45</v>
      </c>
      <c r="BC55" s="259" t="s">
        <v>372</v>
      </c>
      <c r="BD55" s="275" t="s">
        <v>33</v>
      </c>
      <c r="BE55" s="275">
        <v>3</v>
      </c>
      <c r="BF55" s="255" t="s">
        <v>620</v>
      </c>
      <c r="BG55" s="256" t="s">
        <v>621</v>
      </c>
      <c r="BH55" s="256" t="s">
        <v>622</v>
      </c>
      <c r="BI55" s="256" t="s">
        <v>623</v>
      </c>
      <c r="BJ55" s="257" t="s">
        <v>624</v>
      </c>
      <c r="BK55" s="1"/>
    </row>
    <row r="56" spans="1:63" x14ac:dyDescent="0.2">
      <c r="A56" s="1"/>
      <c r="B56" s="258">
        <f t="shared" si="21"/>
        <v>46</v>
      </c>
      <c r="C56" s="259" t="s">
        <v>378</v>
      </c>
      <c r="D56" s="325"/>
      <c r="E56" s="275" t="s">
        <v>33</v>
      </c>
      <c r="F56" s="275">
        <v>3</v>
      </c>
      <c r="G56" s="248">
        <v>0</v>
      </c>
      <c r="H56" s="249">
        <v>0.26622599213079906</v>
      </c>
      <c r="I56" s="249">
        <v>0.43782949308257912</v>
      </c>
      <c r="J56" s="249">
        <v>0.17160350095178009</v>
      </c>
      <c r="K56" s="250">
        <f t="shared" si="12"/>
        <v>0.87565898616515836</v>
      </c>
      <c r="L56" s="248">
        <v>0</v>
      </c>
      <c r="M56" s="249">
        <v>0.27588228286204081</v>
      </c>
      <c r="N56" s="249">
        <v>0.45371001940564537</v>
      </c>
      <c r="O56" s="249">
        <v>0.17782773654360462</v>
      </c>
      <c r="P56" s="250">
        <f t="shared" si="13"/>
        <v>0.90742003881129085</v>
      </c>
      <c r="Q56" s="248">
        <v>0</v>
      </c>
      <c r="R56" s="249">
        <v>0.2885012940617715</v>
      </c>
      <c r="S56" s="249">
        <v>0.4744629715594193</v>
      </c>
      <c r="T56" s="249">
        <v>0.18596167749764786</v>
      </c>
      <c r="U56" s="250">
        <f t="shared" si="14"/>
        <v>0.9489259431188386</v>
      </c>
      <c r="V56" s="248">
        <v>0</v>
      </c>
      <c r="W56" s="249">
        <v>0.28416257589567151</v>
      </c>
      <c r="X56" s="249">
        <v>0.46732760975613441</v>
      </c>
      <c r="Y56" s="249">
        <v>0.18316503386046293</v>
      </c>
      <c r="Z56" s="250">
        <f t="shared" si="15"/>
        <v>0.93465521951226882</v>
      </c>
      <c r="AA56" s="248">
        <v>0</v>
      </c>
      <c r="AB56" s="249">
        <v>0.28456078131015616</v>
      </c>
      <c r="AC56" s="249">
        <v>0.46798248974501583</v>
      </c>
      <c r="AD56" s="249">
        <v>0.18342170843485966</v>
      </c>
      <c r="AE56" s="250">
        <f t="shared" si="16"/>
        <v>0.93596497949003177</v>
      </c>
      <c r="AF56" s="248">
        <v>0</v>
      </c>
      <c r="AG56" s="249">
        <v>0.28636363707464513</v>
      </c>
      <c r="AH56" s="249">
        <v>0.47094742723721761</v>
      </c>
      <c r="AI56" s="249">
        <v>0.18458379016257245</v>
      </c>
      <c r="AJ56" s="250">
        <f t="shared" si="17"/>
        <v>0.94189485447443522</v>
      </c>
      <c r="AK56" s="248">
        <v>0</v>
      </c>
      <c r="AL56" s="249">
        <v>0.28826527766926602</v>
      </c>
      <c r="AM56" s="249">
        <v>0.47407482411873264</v>
      </c>
      <c r="AN56" s="249">
        <v>0.18580954644946668</v>
      </c>
      <c r="AO56" s="250">
        <f t="shared" si="18"/>
        <v>0.94814964823746539</v>
      </c>
      <c r="AP56" s="248">
        <v>0</v>
      </c>
      <c r="AQ56" s="249">
        <v>0.29013722051746443</v>
      </c>
      <c r="AR56" s="249">
        <v>0.47715338073052888</v>
      </c>
      <c r="AS56" s="249">
        <v>0.18701616021306444</v>
      </c>
      <c r="AT56" s="250">
        <f t="shared" si="19"/>
        <v>0.95430676146105775</v>
      </c>
      <c r="AU56" s="226"/>
      <c r="AV56" s="54"/>
      <c r="AW56" s="55"/>
      <c r="AX56" s="56"/>
      <c r="AY56" s="30">
        <f t="shared" si="20"/>
        <v>0</v>
      </c>
      <c r="AZ56" s="30"/>
      <c r="BA56" s="1"/>
      <c r="BB56" s="258">
        <f t="shared" si="22"/>
        <v>46</v>
      </c>
      <c r="BC56" s="259" t="s">
        <v>378</v>
      </c>
      <c r="BD56" s="275" t="s">
        <v>33</v>
      </c>
      <c r="BE56" s="275">
        <v>3</v>
      </c>
      <c r="BF56" s="255" t="s">
        <v>625</v>
      </c>
      <c r="BG56" s="256" t="s">
        <v>626</v>
      </c>
      <c r="BH56" s="256" t="s">
        <v>627</v>
      </c>
      <c r="BI56" s="256" t="s">
        <v>628</v>
      </c>
      <c r="BJ56" s="257" t="s">
        <v>629</v>
      </c>
      <c r="BK56" s="1"/>
    </row>
    <row r="57" spans="1:63" x14ac:dyDescent="0.2">
      <c r="A57" s="1"/>
      <c r="B57" s="258">
        <f t="shared" si="21"/>
        <v>47</v>
      </c>
      <c r="C57" s="259" t="s">
        <v>384</v>
      </c>
      <c r="D57" s="325"/>
      <c r="E57" s="275" t="s">
        <v>33</v>
      </c>
      <c r="F57" s="275">
        <v>3</v>
      </c>
      <c r="G57" s="248">
        <v>0</v>
      </c>
      <c r="H57" s="249">
        <v>0</v>
      </c>
      <c r="I57" s="249">
        <v>0</v>
      </c>
      <c r="J57" s="249">
        <v>0</v>
      </c>
      <c r="K57" s="250">
        <f t="shared" si="12"/>
        <v>0</v>
      </c>
      <c r="L57" s="248">
        <v>0</v>
      </c>
      <c r="M57" s="249">
        <v>0</v>
      </c>
      <c r="N57" s="249">
        <v>0</v>
      </c>
      <c r="O57" s="249">
        <v>0</v>
      </c>
      <c r="P57" s="250">
        <f t="shared" si="13"/>
        <v>0</v>
      </c>
      <c r="Q57" s="248">
        <v>0</v>
      </c>
      <c r="R57" s="249">
        <v>0</v>
      </c>
      <c r="S57" s="249">
        <v>0</v>
      </c>
      <c r="T57" s="249">
        <v>0</v>
      </c>
      <c r="U57" s="250">
        <f t="shared" si="14"/>
        <v>0</v>
      </c>
      <c r="V57" s="248">
        <v>0</v>
      </c>
      <c r="W57" s="249">
        <v>0</v>
      </c>
      <c r="X57" s="249">
        <v>0</v>
      </c>
      <c r="Y57" s="249">
        <v>0</v>
      </c>
      <c r="Z57" s="250">
        <f t="shared" si="15"/>
        <v>0</v>
      </c>
      <c r="AA57" s="248">
        <v>0</v>
      </c>
      <c r="AB57" s="249">
        <v>0</v>
      </c>
      <c r="AC57" s="249">
        <v>0</v>
      </c>
      <c r="AD57" s="249">
        <v>0</v>
      </c>
      <c r="AE57" s="250">
        <f t="shared" si="16"/>
        <v>0</v>
      </c>
      <c r="AF57" s="248">
        <v>0</v>
      </c>
      <c r="AG57" s="249">
        <v>0</v>
      </c>
      <c r="AH57" s="249">
        <v>0</v>
      </c>
      <c r="AI57" s="249">
        <v>0</v>
      </c>
      <c r="AJ57" s="250">
        <f t="shared" si="17"/>
        <v>0</v>
      </c>
      <c r="AK57" s="248">
        <v>0</v>
      </c>
      <c r="AL57" s="249">
        <v>0</v>
      </c>
      <c r="AM57" s="249">
        <v>0</v>
      </c>
      <c r="AN57" s="249">
        <v>0</v>
      </c>
      <c r="AO57" s="250">
        <f t="shared" si="18"/>
        <v>0</v>
      </c>
      <c r="AP57" s="248">
        <v>0</v>
      </c>
      <c r="AQ57" s="249">
        <v>0</v>
      </c>
      <c r="AR57" s="249">
        <v>0</v>
      </c>
      <c r="AS57" s="249">
        <v>0</v>
      </c>
      <c r="AT57" s="250">
        <f t="shared" si="19"/>
        <v>0</v>
      </c>
      <c r="AU57" s="226"/>
      <c r="AV57" s="54"/>
      <c r="AW57" s="55"/>
      <c r="AX57" s="56"/>
      <c r="AY57" s="30">
        <f t="shared" si="20"/>
        <v>0</v>
      </c>
      <c r="AZ57" s="30"/>
      <c r="BA57" s="1"/>
      <c r="BB57" s="258">
        <f t="shared" si="22"/>
        <v>47</v>
      </c>
      <c r="BC57" s="259" t="s">
        <v>384</v>
      </c>
      <c r="BD57" s="275" t="s">
        <v>33</v>
      </c>
      <c r="BE57" s="275">
        <v>3</v>
      </c>
      <c r="BF57" s="255" t="s">
        <v>630</v>
      </c>
      <c r="BG57" s="256" t="s">
        <v>631</v>
      </c>
      <c r="BH57" s="256" t="s">
        <v>632</v>
      </c>
      <c r="BI57" s="256" t="s">
        <v>633</v>
      </c>
      <c r="BJ57" s="257" t="s">
        <v>634</v>
      </c>
      <c r="BK57" s="1"/>
    </row>
    <row r="58" spans="1:63" x14ac:dyDescent="0.2">
      <c r="A58" s="1"/>
      <c r="B58" s="258">
        <f t="shared" si="21"/>
        <v>48</v>
      </c>
      <c r="C58" s="259" t="s">
        <v>390</v>
      </c>
      <c r="D58" s="325"/>
      <c r="E58" s="275" t="s">
        <v>33</v>
      </c>
      <c r="F58" s="275">
        <v>3</v>
      </c>
      <c r="G58" s="248">
        <v>0</v>
      </c>
      <c r="H58" s="249">
        <v>0</v>
      </c>
      <c r="I58" s="249">
        <v>0</v>
      </c>
      <c r="J58" s="249">
        <v>0</v>
      </c>
      <c r="K58" s="250">
        <f t="shared" si="12"/>
        <v>0</v>
      </c>
      <c r="L58" s="248">
        <v>0</v>
      </c>
      <c r="M58" s="249">
        <v>0</v>
      </c>
      <c r="N58" s="249">
        <v>0</v>
      </c>
      <c r="O58" s="249">
        <v>0</v>
      </c>
      <c r="P58" s="250">
        <f t="shared" si="13"/>
        <v>0</v>
      </c>
      <c r="Q58" s="248">
        <v>0</v>
      </c>
      <c r="R58" s="249">
        <v>0</v>
      </c>
      <c r="S58" s="249">
        <v>0</v>
      </c>
      <c r="T58" s="249">
        <v>0</v>
      </c>
      <c r="U58" s="250">
        <f t="shared" si="14"/>
        <v>0</v>
      </c>
      <c r="V58" s="248">
        <v>0</v>
      </c>
      <c r="W58" s="249">
        <v>0</v>
      </c>
      <c r="X58" s="249">
        <v>0</v>
      </c>
      <c r="Y58" s="249">
        <v>0</v>
      </c>
      <c r="Z58" s="250">
        <f t="shared" si="15"/>
        <v>0</v>
      </c>
      <c r="AA58" s="248">
        <v>0</v>
      </c>
      <c r="AB58" s="249">
        <v>0</v>
      </c>
      <c r="AC58" s="249">
        <v>0</v>
      </c>
      <c r="AD58" s="249">
        <v>0</v>
      </c>
      <c r="AE58" s="250">
        <f t="shared" si="16"/>
        <v>0</v>
      </c>
      <c r="AF58" s="248">
        <v>0</v>
      </c>
      <c r="AG58" s="249">
        <v>0</v>
      </c>
      <c r="AH58" s="249">
        <v>0</v>
      </c>
      <c r="AI58" s="249">
        <v>0</v>
      </c>
      <c r="AJ58" s="250">
        <f t="shared" si="17"/>
        <v>0</v>
      </c>
      <c r="AK58" s="248">
        <v>0</v>
      </c>
      <c r="AL58" s="249">
        <v>0</v>
      </c>
      <c r="AM58" s="249">
        <v>0</v>
      </c>
      <c r="AN58" s="249">
        <v>0</v>
      </c>
      <c r="AO58" s="250">
        <f t="shared" si="18"/>
        <v>0</v>
      </c>
      <c r="AP58" s="248">
        <v>0</v>
      </c>
      <c r="AQ58" s="249">
        <v>0</v>
      </c>
      <c r="AR58" s="249">
        <v>0</v>
      </c>
      <c r="AS58" s="249">
        <v>0</v>
      </c>
      <c r="AT58" s="250">
        <f t="shared" si="19"/>
        <v>0</v>
      </c>
      <c r="AU58" s="226"/>
      <c r="AV58" s="54"/>
      <c r="AW58" s="55"/>
      <c r="AX58" s="56"/>
      <c r="AY58" s="30">
        <f t="shared" si="20"/>
        <v>0</v>
      </c>
      <c r="AZ58" s="30"/>
      <c r="BA58" s="1"/>
      <c r="BB58" s="258">
        <f t="shared" si="22"/>
        <v>48</v>
      </c>
      <c r="BC58" s="259" t="s">
        <v>390</v>
      </c>
      <c r="BD58" s="275" t="s">
        <v>33</v>
      </c>
      <c r="BE58" s="275">
        <v>3</v>
      </c>
      <c r="BF58" s="255" t="s">
        <v>635</v>
      </c>
      <c r="BG58" s="256" t="s">
        <v>636</v>
      </c>
      <c r="BH58" s="256" t="s">
        <v>637</v>
      </c>
      <c r="BI58" s="256" t="s">
        <v>638</v>
      </c>
      <c r="BJ58" s="257" t="s">
        <v>639</v>
      </c>
      <c r="BK58" s="1"/>
    </row>
    <row r="59" spans="1:63" x14ac:dyDescent="0.2">
      <c r="A59" s="1"/>
      <c r="B59" s="258">
        <f t="shared" si="21"/>
        <v>49</v>
      </c>
      <c r="C59" s="259" t="s">
        <v>396</v>
      </c>
      <c r="D59" s="325"/>
      <c r="E59" s="275" t="s">
        <v>33</v>
      </c>
      <c r="F59" s="275">
        <v>3</v>
      </c>
      <c r="G59" s="248">
        <v>0</v>
      </c>
      <c r="H59" s="249">
        <v>0</v>
      </c>
      <c r="I59" s="249">
        <v>0</v>
      </c>
      <c r="J59" s="249">
        <v>0</v>
      </c>
      <c r="K59" s="250">
        <f t="shared" si="12"/>
        <v>0</v>
      </c>
      <c r="L59" s="248">
        <v>0</v>
      </c>
      <c r="M59" s="249">
        <v>0</v>
      </c>
      <c r="N59" s="249">
        <v>0</v>
      </c>
      <c r="O59" s="249">
        <v>0</v>
      </c>
      <c r="P59" s="250">
        <f t="shared" si="13"/>
        <v>0</v>
      </c>
      <c r="Q59" s="248">
        <v>0</v>
      </c>
      <c r="R59" s="249">
        <v>0</v>
      </c>
      <c r="S59" s="249">
        <v>0</v>
      </c>
      <c r="T59" s="249">
        <v>0</v>
      </c>
      <c r="U59" s="250">
        <f t="shared" si="14"/>
        <v>0</v>
      </c>
      <c r="V59" s="248">
        <v>0</v>
      </c>
      <c r="W59" s="249">
        <v>0</v>
      </c>
      <c r="X59" s="249">
        <v>0</v>
      </c>
      <c r="Y59" s="249">
        <v>0.20580277314335374</v>
      </c>
      <c r="Z59" s="250">
        <f t="shared" si="15"/>
        <v>0.20580277314335374</v>
      </c>
      <c r="AA59" s="248">
        <v>0</v>
      </c>
      <c r="AB59" s="249">
        <v>0</v>
      </c>
      <c r="AC59" s="249">
        <v>0</v>
      </c>
      <c r="AD59" s="249">
        <v>0.20681161026660544</v>
      </c>
      <c r="AE59" s="250">
        <f t="shared" si="16"/>
        <v>0.20681161026660544</v>
      </c>
      <c r="AF59" s="248">
        <v>0</v>
      </c>
      <c r="AG59" s="249">
        <v>0</v>
      </c>
      <c r="AH59" s="249">
        <v>0</v>
      </c>
      <c r="AI59" s="249">
        <v>0.20731850146823938</v>
      </c>
      <c r="AJ59" s="250">
        <f t="shared" si="17"/>
        <v>0.20731850146823938</v>
      </c>
      <c r="AK59" s="248">
        <v>0</v>
      </c>
      <c r="AL59" s="249">
        <v>0</v>
      </c>
      <c r="AM59" s="249">
        <v>0</v>
      </c>
      <c r="AN59" s="249">
        <v>0.2073185014682393</v>
      </c>
      <c r="AO59" s="250">
        <f t="shared" si="18"/>
        <v>0.2073185014682393</v>
      </c>
      <c r="AP59" s="248">
        <v>0</v>
      </c>
      <c r="AQ59" s="249">
        <v>0</v>
      </c>
      <c r="AR59" s="249">
        <v>0</v>
      </c>
      <c r="AS59" s="249">
        <v>0.2073185014682393</v>
      </c>
      <c r="AT59" s="250">
        <f t="shared" si="19"/>
        <v>0.2073185014682393</v>
      </c>
      <c r="AU59" s="226"/>
      <c r="AV59" s="54"/>
      <c r="AW59" s="55"/>
      <c r="AX59" s="56"/>
      <c r="AY59" s="30">
        <f t="shared" si="20"/>
        <v>0</v>
      </c>
      <c r="AZ59" s="30"/>
      <c r="BA59" s="1"/>
      <c r="BB59" s="258">
        <f t="shared" si="22"/>
        <v>49</v>
      </c>
      <c r="BC59" s="259" t="s">
        <v>396</v>
      </c>
      <c r="BD59" s="275" t="s">
        <v>33</v>
      </c>
      <c r="BE59" s="275">
        <v>3</v>
      </c>
      <c r="BF59" s="255" t="s">
        <v>640</v>
      </c>
      <c r="BG59" s="256" t="s">
        <v>641</v>
      </c>
      <c r="BH59" s="256" t="s">
        <v>642</v>
      </c>
      <c r="BI59" s="256" t="s">
        <v>643</v>
      </c>
      <c r="BJ59" s="257" t="s">
        <v>644</v>
      </c>
      <c r="BK59" s="1"/>
    </row>
    <row r="60" spans="1:63" x14ac:dyDescent="0.2">
      <c r="A60" s="1"/>
      <c r="B60" s="258">
        <f t="shared" si="21"/>
        <v>50</v>
      </c>
      <c r="C60" s="259" t="s">
        <v>402</v>
      </c>
      <c r="D60" s="325"/>
      <c r="E60" s="275" t="s">
        <v>33</v>
      </c>
      <c r="F60" s="275">
        <v>3</v>
      </c>
      <c r="G60" s="248">
        <v>4.5154176057430731E-2</v>
      </c>
      <c r="H60" s="249">
        <v>5.5377519688233144E-2</v>
      </c>
      <c r="I60" s="249">
        <v>0.22379424634145745</v>
      </c>
      <c r="J60" s="249">
        <v>0.16754648513306197</v>
      </c>
      <c r="K60" s="250">
        <f t="shared" si="12"/>
        <v>0.49187242722018326</v>
      </c>
      <c r="L60" s="248">
        <v>7.3741295590843137E-2</v>
      </c>
      <c r="M60" s="249">
        <v>9.0437040490427084E-2</v>
      </c>
      <c r="N60" s="249">
        <v>0.36547843659035401</v>
      </c>
      <c r="O60" s="249">
        <v>0.29525344742233001</v>
      </c>
      <c r="P60" s="250">
        <f t="shared" si="13"/>
        <v>0.82491022009395421</v>
      </c>
      <c r="Q60" s="248">
        <v>0.10757309775365831</v>
      </c>
      <c r="R60" s="249">
        <v>0.13192869096317206</v>
      </c>
      <c r="S60" s="249">
        <v>0.53315645285557478</v>
      </c>
      <c r="T60" s="249">
        <v>0.44428015661322451</v>
      </c>
      <c r="U60" s="250">
        <f t="shared" si="14"/>
        <v>1.2169383981856297</v>
      </c>
      <c r="V60" s="248">
        <v>0.13602019566081178</v>
      </c>
      <c r="W60" s="249">
        <v>0.14999808216817034</v>
      </c>
      <c r="X60" s="249">
        <v>0.68062187512233363</v>
      </c>
      <c r="Y60" s="249">
        <v>0.56923510213286732</v>
      </c>
      <c r="Z60" s="250">
        <f t="shared" si="15"/>
        <v>1.535875255084183</v>
      </c>
      <c r="AA60" s="248">
        <v>0.15930157797335642</v>
      </c>
      <c r="AB60" s="249">
        <v>0.16389186032138719</v>
      </c>
      <c r="AC60" s="249">
        <v>0.80316150234347072</v>
      </c>
      <c r="AD60" s="249">
        <v>0.686836206810161</v>
      </c>
      <c r="AE60" s="250">
        <f t="shared" si="16"/>
        <v>1.8131911474483753</v>
      </c>
      <c r="AF60" s="248">
        <v>0.18367533650379436</v>
      </c>
      <c r="AG60" s="249">
        <v>0.17915750965021357</v>
      </c>
      <c r="AH60" s="249">
        <v>0.93053313417975581</v>
      </c>
      <c r="AI60" s="249">
        <v>0.80509525373456126</v>
      </c>
      <c r="AJ60" s="250">
        <f t="shared" si="17"/>
        <v>2.0984612340683251</v>
      </c>
      <c r="AK60" s="248">
        <v>0.20828305313144607</v>
      </c>
      <c r="AL60" s="249">
        <v>0.19477381226385487</v>
      </c>
      <c r="AM60" s="249">
        <v>1.0583241752826467</v>
      </c>
      <c r="AN60" s="249">
        <v>0.92230879168435453</v>
      </c>
      <c r="AO60" s="250">
        <f t="shared" si="18"/>
        <v>2.3836898323623021</v>
      </c>
      <c r="AP60" s="248">
        <v>0.23321187396217502</v>
      </c>
      <c r="AQ60" s="249">
        <v>0.21062549189826879</v>
      </c>
      <c r="AR60" s="249">
        <v>1.1872996555629998</v>
      </c>
      <c r="AS60" s="249">
        <v>1.0402745362682091</v>
      </c>
      <c r="AT60" s="250">
        <f t="shared" si="19"/>
        <v>2.6714115576916528</v>
      </c>
      <c r="AU60" s="226"/>
      <c r="AV60" s="54"/>
      <c r="AW60" s="55"/>
      <c r="AX60" s="56"/>
      <c r="AY60" s="30">
        <f t="shared" si="20"/>
        <v>0</v>
      </c>
      <c r="AZ60" s="30"/>
      <c r="BA60" s="1"/>
      <c r="BB60" s="258">
        <f t="shared" si="22"/>
        <v>50</v>
      </c>
      <c r="BC60" s="259" t="s">
        <v>402</v>
      </c>
      <c r="BD60" s="275" t="s">
        <v>33</v>
      </c>
      <c r="BE60" s="275">
        <v>3</v>
      </c>
      <c r="BF60" s="255" t="s">
        <v>645</v>
      </c>
      <c r="BG60" s="256" t="s">
        <v>646</v>
      </c>
      <c r="BH60" s="256" t="s">
        <v>647</v>
      </c>
      <c r="BI60" s="256" t="s">
        <v>648</v>
      </c>
      <c r="BJ60" s="257" t="s">
        <v>649</v>
      </c>
      <c r="BK60" s="1"/>
    </row>
    <row r="61" spans="1:63" x14ac:dyDescent="0.2">
      <c r="A61" s="1"/>
      <c r="B61" s="258">
        <f t="shared" si="21"/>
        <v>51</v>
      </c>
      <c r="C61" s="259" t="s">
        <v>408</v>
      </c>
      <c r="D61" s="325"/>
      <c r="E61" s="275" t="s">
        <v>33</v>
      </c>
      <c r="F61" s="275">
        <v>3</v>
      </c>
      <c r="G61" s="248">
        <v>0</v>
      </c>
      <c r="H61" s="249">
        <v>0</v>
      </c>
      <c r="I61" s="249">
        <v>0</v>
      </c>
      <c r="J61" s="249">
        <v>0</v>
      </c>
      <c r="K61" s="250">
        <f t="shared" si="12"/>
        <v>0</v>
      </c>
      <c r="L61" s="248">
        <v>0</v>
      </c>
      <c r="M61" s="249">
        <v>0</v>
      </c>
      <c r="N61" s="249">
        <v>0</v>
      </c>
      <c r="O61" s="249">
        <v>0</v>
      </c>
      <c r="P61" s="250">
        <f t="shared" si="13"/>
        <v>0</v>
      </c>
      <c r="Q61" s="248">
        <v>0</v>
      </c>
      <c r="R61" s="249">
        <v>0</v>
      </c>
      <c r="S61" s="249">
        <v>0</v>
      </c>
      <c r="T61" s="249">
        <v>0</v>
      </c>
      <c r="U61" s="250">
        <f t="shared" si="14"/>
        <v>0</v>
      </c>
      <c r="V61" s="248">
        <v>0</v>
      </c>
      <c r="W61" s="249">
        <v>0</v>
      </c>
      <c r="X61" s="249">
        <v>0</v>
      </c>
      <c r="Y61" s="249">
        <v>0</v>
      </c>
      <c r="Z61" s="250">
        <f t="shared" si="15"/>
        <v>0</v>
      </c>
      <c r="AA61" s="248">
        <v>0</v>
      </c>
      <c r="AB61" s="249">
        <v>0</v>
      </c>
      <c r="AC61" s="249">
        <v>0</v>
      </c>
      <c r="AD61" s="249">
        <v>0</v>
      </c>
      <c r="AE61" s="250">
        <f t="shared" si="16"/>
        <v>0</v>
      </c>
      <c r="AF61" s="248">
        <v>0</v>
      </c>
      <c r="AG61" s="249">
        <v>0</v>
      </c>
      <c r="AH61" s="249">
        <v>0</v>
      </c>
      <c r="AI61" s="249">
        <v>0</v>
      </c>
      <c r="AJ61" s="250">
        <f t="shared" si="17"/>
        <v>0</v>
      </c>
      <c r="AK61" s="248">
        <v>0</v>
      </c>
      <c r="AL61" s="249">
        <v>0</v>
      </c>
      <c r="AM61" s="249">
        <v>0</v>
      </c>
      <c r="AN61" s="249">
        <v>0</v>
      </c>
      <c r="AO61" s="250">
        <f t="shared" si="18"/>
        <v>0</v>
      </c>
      <c r="AP61" s="248">
        <v>0</v>
      </c>
      <c r="AQ61" s="249">
        <v>0</v>
      </c>
      <c r="AR61" s="249">
        <v>0</v>
      </c>
      <c r="AS61" s="249">
        <v>0</v>
      </c>
      <c r="AT61" s="250">
        <f t="shared" si="19"/>
        <v>0</v>
      </c>
      <c r="AU61" s="226"/>
      <c r="AV61" s="54"/>
      <c r="AW61" s="55"/>
      <c r="AX61" s="56"/>
      <c r="AY61" s="30">
        <f t="shared" si="20"/>
        <v>0</v>
      </c>
      <c r="AZ61" s="30"/>
      <c r="BA61" s="1"/>
      <c r="BB61" s="258">
        <f t="shared" si="22"/>
        <v>51</v>
      </c>
      <c r="BC61" s="259" t="s">
        <v>408</v>
      </c>
      <c r="BD61" s="275" t="s">
        <v>33</v>
      </c>
      <c r="BE61" s="275">
        <v>3</v>
      </c>
      <c r="BF61" s="255" t="s">
        <v>650</v>
      </c>
      <c r="BG61" s="256" t="s">
        <v>651</v>
      </c>
      <c r="BH61" s="256" t="s">
        <v>652</v>
      </c>
      <c r="BI61" s="256" t="s">
        <v>653</v>
      </c>
      <c r="BJ61" s="257" t="s">
        <v>654</v>
      </c>
      <c r="BK61" s="1"/>
    </row>
    <row r="62" spans="1:63" x14ac:dyDescent="0.2">
      <c r="A62" s="1"/>
      <c r="B62" s="258">
        <f t="shared" si="21"/>
        <v>52</v>
      </c>
      <c r="C62" s="259" t="s">
        <v>414</v>
      </c>
      <c r="D62" s="325"/>
      <c r="E62" s="275" t="s">
        <v>33</v>
      </c>
      <c r="F62" s="275">
        <v>3</v>
      </c>
      <c r="G62" s="248">
        <v>0</v>
      </c>
      <c r="H62" s="249">
        <v>0</v>
      </c>
      <c r="I62" s="249">
        <v>5.3459034564417481E-3</v>
      </c>
      <c r="J62" s="249">
        <v>0</v>
      </c>
      <c r="K62" s="250">
        <f t="shared" si="12"/>
        <v>5.3459034564417481E-3</v>
      </c>
      <c r="L62" s="248">
        <v>0</v>
      </c>
      <c r="M62" s="249">
        <v>0</v>
      </c>
      <c r="N62" s="249">
        <v>5.5398048767478078E-3</v>
      </c>
      <c r="O62" s="249">
        <v>0</v>
      </c>
      <c r="P62" s="250">
        <f t="shared" si="13"/>
        <v>5.5398048767478078E-3</v>
      </c>
      <c r="Q62" s="248">
        <v>0</v>
      </c>
      <c r="R62" s="249">
        <v>0</v>
      </c>
      <c r="S62" s="249">
        <v>5.793198675939186E-3</v>
      </c>
      <c r="T62" s="249">
        <v>0</v>
      </c>
      <c r="U62" s="250">
        <f t="shared" si="14"/>
        <v>5.793198675939186E-3</v>
      </c>
      <c r="V62" s="248">
        <v>7.6558631609327604E-2</v>
      </c>
      <c r="W62" s="249">
        <v>0</v>
      </c>
      <c r="X62" s="249">
        <v>0.31194060225850861</v>
      </c>
      <c r="Y62" s="249">
        <v>0</v>
      </c>
      <c r="Z62" s="250">
        <f t="shared" si="15"/>
        <v>0.38849923386783625</v>
      </c>
      <c r="AA62" s="248">
        <v>7.6933919019177205E-2</v>
      </c>
      <c r="AB62" s="249">
        <v>0</v>
      </c>
      <c r="AC62" s="249">
        <v>0.31344974799056735</v>
      </c>
      <c r="AD62" s="249">
        <v>0</v>
      </c>
      <c r="AE62" s="250">
        <f t="shared" si="16"/>
        <v>0.39038366700974458</v>
      </c>
      <c r="AF62" s="248">
        <v>7.7122482546185034E-2</v>
      </c>
      <c r="AG62" s="249">
        <v>0</v>
      </c>
      <c r="AH62" s="249">
        <v>0.31424020402158037</v>
      </c>
      <c r="AI62" s="249">
        <v>0</v>
      </c>
      <c r="AJ62" s="250">
        <f t="shared" si="17"/>
        <v>0.39136268656776541</v>
      </c>
      <c r="AK62" s="248">
        <v>7.7122482546185006E-2</v>
      </c>
      <c r="AL62" s="249">
        <v>0</v>
      </c>
      <c r="AM62" s="249">
        <v>0.31427838957568915</v>
      </c>
      <c r="AN62" s="249">
        <v>0</v>
      </c>
      <c r="AO62" s="250">
        <f t="shared" si="18"/>
        <v>0.39140087212187413</v>
      </c>
      <c r="AP62" s="248">
        <v>7.7122482546185006E-2</v>
      </c>
      <c r="AQ62" s="249">
        <v>0</v>
      </c>
      <c r="AR62" s="249">
        <v>0.3143159787895084</v>
      </c>
      <c r="AS62" s="249">
        <v>0</v>
      </c>
      <c r="AT62" s="250">
        <f t="shared" si="19"/>
        <v>0.39143846133569338</v>
      </c>
      <c r="AU62" s="226"/>
      <c r="AV62" s="54"/>
      <c r="AW62" s="55"/>
      <c r="AX62" s="56"/>
      <c r="AY62" s="30">
        <f t="shared" si="20"/>
        <v>0</v>
      </c>
      <c r="AZ62" s="30"/>
      <c r="BA62" s="1"/>
      <c r="BB62" s="258">
        <f t="shared" si="22"/>
        <v>52</v>
      </c>
      <c r="BC62" s="259" t="s">
        <v>414</v>
      </c>
      <c r="BD62" s="275" t="s">
        <v>33</v>
      </c>
      <c r="BE62" s="275">
        <v>3</v>
      </c>
      <c r="BF62" s="255" t="s">
        <v>655</v>
      </c>
      <c r="BG62" s="256" t="s">
        <v>656</v>
      </c>
      <c r="BH62" s="256" t="s">
        <v>657</v>
      </c>
      <c r="BI62" s="256" t="s">
        <v>658</v>
      </c>
      <c r="BJ62" s="257" t="s">
        <v>659</v>
      </c>
      <c r="BK62" s="1"/>
    </row>
    <row r="63" spans="1:63" x14ac:dyDescent="0.2">
      <c r="A63" s="1"/>
      <c r="B63" s="258">
        <f t="shared" si="21"/>
        <v>53</v>
      </c>
      <c r="C63" s="259" t="s">
        <v>420</v>
      </c>
      <c r="D63" s="325"/>
      <c r="E63" s="275" t="s">
        <v>33</v>
      </c>
      <c r="F63" s="275">
        <v>3</v>
      </c>
      <c r="G63" s="248">
        <v>0</v>
      </c>
      <c r="H63" s="249">
        <v>0</v>
      </c>
      <c r="I63" s="249">
        <v>0</v>
      </c>
      <c r="J63" s="249">
        <v>0</v>
      </c>
      <c r="K63" s="250">
        <f t="shared" si="12"/>
        <v>0</v>
      </c>
      <c r="L63" s="248">
        <v>0</v>
      </c>
      <c r="M63" s="249">
        <v>0</v>
      </c>
      <c r="N63" s="249">
        <v>0</v>
      </c>
      <c r="O63" s="249">
        <v>0</v>
      </c>
      <c r="P63" s="250">
        <f t="shared" si="13"/>
        <v>0</v>
      </c>
      <c r="Q63" s="248">
        <v>0</v>
      </c>
      <c r="R63" s="249">
        <v>0</v>
      </c>
      <c r="S63" s="249">
        <v>0</v>
      </c>
      <c r="T63" s="249">
        <v>0</v>
      </c>
      <c r="U63" s="250">
        <f t="shared" si="14"/>
        <v>0</v>
      </c>
      <c r="V63" s="248">
        <v>0</v>
      </c>
      <c r="W63" s="249">
        <v>0</v>
      </c>
      <c r="X63" s="249">
        <v>0</v>
      </c>
      <c r="Y63" s="249">
        <v>0</v>
      </c>
      <c r="Z63" s="250">
        <f t="shared" si="15"/>
        <v>0</v>
      </c>
      <c r="AA63" s="248">
        <v>0</v>
      </c>
      <c r="AB63" s="249">
        <v>0</v>
      </c>
      <c r="AC63" s="249">
        <v>0</v>
      </c>
      <c r="AD63" s="249">
        <v>0</v>
      </c>
      <c r="AE63" s="250">
        <f t="shared" si="16"/>
        <v>0</v>
      </c>
      <c r="AF63" s="248">
        <v>0</v>
      </c>
      <c r="AG63" s="249">
        <v>0</v>
      </c>
      <c r="AH63" s="249">
        <v>0</v>
      </c>
      <c r="AI63" s="249">
        <v>0</v>
      </c>
      <c r="AJ63" s="250">
        <f t="shared" si="17"/>
        <v>0</v>
      </c>
      <c r="AK63" s="248">
        <v>0</v>
      </c>
      <c r="AL63" s="249">
        <v>0</v>
      </c>
      <c r="AM63" s="249">
        <v>0</v>
      </c>
      <c r="AN63" s="249">
        <v>0</v>
      </c>
      <c r="AO63" s="250">
        <f t="shared" si="18"/>
        <v>0</v>
      </c>
      <c r="AP63" s="248">
        <v>0</v>
      </c>
      <c r="AQ63" s="249">
        <v>0</v>
      </c>
      <c r="AR63" s="249">
        <v>0</v>
      </c>
      <c r="AS63" s="249">
        <v>0</v>
      </c>
      <c r="AT63" s="250">
        <f t="shared" si="19"/>
        <v>0</v>
      </c>
      <c r="AU63" s="324"/>
      <c r="AV63" s="262"/>
      <c r="AW63" s="263"/>
      <c r="AX63" s="264"/>
      <c r="AY63" s="30">
        <f t="shared" si="20"/>
        <v>0</v>
      </c>
      <c r="AZ63" s="30"/>
      <c r="BA63" s="1"/>
      <c r="BB63" s="258">
        <f t="shared" si="22"/>
        <v>53</v>
      </c>
      <c r="BC63" s="259" t="s">
        <v>420</v>
      </c>
      <c r="BD63" s="275" t="s">
        <v>33</v>
      </c>
      <c r="BE63" s="275">
        <v>3</v>
      </c>
      <c r="BF63" s="255" t="s">
        <v>660</v>
      </c>
      <c r="BG63" s="256" t="s">
        <v>661</v>
      </c>
      <c r="BH63" s="256" t="s">
        <v>662</v>
      </c>
      <c r="BI63" s="256" t="s">
        <v>663</v>
      </c>
      <c r="BJ63" s="257" t="s">
        <v>664</v>
      </c>
      <c r="BK63" s="1"/>
    </row>
    <row r="64" spans="1:63" x14ac:dyDescent="0.2">
      <c r="A64" s="1"/>
      <c r="B64" s="258">
        <f t="shared" si="21"/>
        <v>54</v>
      </c>
      <c r="C64" s="259" t="s">
        <v>426</v>
      </c>
      <c r="D64" s="326"/>
      <c r="E64" s="277" t="s">
        <v>33</v>
      </c>
      <c r="F64" s="277">
        <v>3</v>
      </c>
      <c r="G64" s="248">
        <v>1.8282989821030778E-2</v>
      </c>
      <c r="H64" s="249">
        <v>1.4572372734419116E-2</v>
      </c>
      <c r="I64" s="249">
        <v>0.77260848900400114</v>
      </c>
      <c r="J64" s="249">
        <v>4.9176289115452528E-3</v>
      </c>
      <c r="K64" s="250">
        <f t="shared" si="12"/>
        <v>0.81038148047099623</v>
      </c>
      <c r="L64" s="248">
        <v>1.8946132678477501E-2</v>
      </c>
      <c r="M64" s="249">
        <v>1.5100927691211002E-2</v>
      </c>
      <c r="N64" s="249">
        <v>0.80063179405973972</v>
      </c>
      <c r="O64" s="249">
        <v>5.0959963733327963E-3</v>
      </c>
      <c r="P64" s="250">
        <f t="shared" si="13"/>
        <v>0.83977485080276104</v>
      </c>
      <c r="Q64" s="248">
        <v>6.8577918742417018E-2</v>
      </c>
      <c r="R64" s="249">
        <v>1.5791652639855151E-2</v>
      </c>
      <c r="S64" s="249">
        <v>0.92286312521631853</v>
      </c>
      <c r="T64" s="249">
        <v>5.329090121295693E-3</v>
      </c>
      <c r="U64" s="250">
        <f t="shared" si="14"/>
        <v>1.0125617867198864</v>
      </c>
      <c r="V64" s="248">
        <v>6.754658797210393E-2</v>
      </c>
      <c r="W64" s="249">
        <v>1.5554164865652621E-2</v>
      </c>
      <c r="X64" s="249">
        <v>0.9089843555587287</v>
      </c>
      <c r="Y64" s="249">
        <v>5.2489469101768584E-3</v>
      </c>
      <c r="Z64" s="250">
        <f t="shared" si="15"/>
        <v>0.99733405530666208</v>
      </c>
      <c r="AA64" s="248">
        <v>6.7641243001801896E-2</v>
      </c>
      <c r="AB64" s="249">
        <v>1.5575961376497751E-2</v>
      </c>
      <c r="AC64" s="249">
        <v>0.91025814219627055</v>
      </c>
      <c r="AD64" s="249">
        <v>5.2563024145862152E-3</v>
      </c>
      <c r="AE64" s="250">
        <f t="shared" si="16"/>
        <v>0.99873164898915634</v>
      </c>
      <c r="AF64" s="248">
        <v>6.806978907305436E-2</v>
      </c>
      <c r="AG64" s="249">
        <v>1.56746440256871E-2</v>
      </c>
      <c r="AH64" s="249">
        <v>0.91602514962180526</v>
      </c>
      <c r="AI64" s="249">
        <v>5.2896041052282071E-3</v>
      </c>
      <c r="AJ64" s="250">
        <f t="shared" si="17"/>
        <v>1.005059186825775</v>
      </c>
      <c r="AK64" s="248">
        <v>6.8521816696012858E-2</v>
      </c>
      <c r="AL64" s="249">
        <v>1.577873384550493E-2</v>
      </c>
      <c r="AM64" s="249">
        <v>0.92210815173760963</v>
      </c>
      <c r="AN64" s="249">
        <v>5.3247305130317002E-3</v>
      </c>
      <c r="AO64" s="250">
        <f t="shared" si="18"/>
        <v>1.0117334327921592</v>
      </c>
      <c r="AP64" s="248">
        <v>6.8966785045120896E-2</v>
      </c>
      <c r="AQ64" s="249">
        <v>1.5881198104171587E-2</v>
      </c>
      <c r="AR64" s="249">
        <v>0.92809615616834462</v>
      </c>
      <c r="AS64" s="249">
        <v>5.3593083549523272E-3</v>
      </c>
      <c r="AT64" s="250">
        <f t="shared" si="19"/>
        <v>1.0183034476725894</v>
      </c>
      <c r="AU64" s="324"/>
      <c r="AV64" s="262"/>
      <c r="AW64" s="263"/>
      <c r="AX64" s="264"/>
      <c r="AY64" s="30">
        <f t="shared" si="20"/>
        <v>0</v>
      </c>
      <c r="AZ64" s="30"/>
      <c r="BA64" s="1"/>
      <c r="BB64" s="258">
        <f t="shared" si="22"/>
        <v>54</v>
      </c>
      <c r="BC64" s="259" t="s">
        <v>426</v>
      </c>
      <c r="BD64" s="277" t="s">
        <v>33</v>
      </c>
      <c r="BE64" s="277">
        <v>3</v>
      </c>
      <c r="BF64" s="255" t="s">
        <v>665</v>
      </c>
      <c r="BG64" s="256" t="s">
        <v>666</v>
      </c>
      <c r="BH64" s="256" t="s">
        <v>667</v>
      </c>
      <c r="BI64" s="256" t="s">
        <v>668</v>
      </c>
      <c r="BJ64" s="257" t="s">
        <v>669</v>
      </c>
      <c r="BK64" s="1"/>
    </row>
    <row r="65" spans="1:63" x14ac:dyDescent="0.2">
      <c r="A65" s="1"/>
      <c r="B65" s="258">
        <f t="shared" si="21"/>
        <v>55</v>
      </c>
      <c r="C65" s="327" t="s">
        <v>432</v>
      </c>
      <c r="D65" s="326"/>
      <c r="E65" s="277" t="s">
        <v>33</v>
      </c>
      <c r="F65" s="277">
        <v>3</v>
      </c>
      <c r="G65" s="248">
        <v>0</v>
      </c>
      <c r="H65" s="249">
        <v>0</v>
      </c>
      <c r="I65" s="249">
        <v>0</v>
      </c>
      <c r="J65" s="249">
        <v>0</v>
      </c>
      <c r="K65" s="250">
        <f t="shared" si="12"/>
        <v>0</v>
      </c>
      <c r="L65" s="248">
        <v>0</v>
      </c>
      <c r="M65" s="249">
        <v>0</v>
      </c>
      <c r="N65" s="249">
        <v>0</v>
      </c>
      <c r="O65" s="249">
        <v>0</v>
      </c>
      <c r="P65" s="250">
        <f t="shared" si="13"/>
        <v>0</v>
      </c>
      <c r="Q65" s="248">
        <v>0</v>
      </c>
      <c r="R65" s="249">
        <v>0</v>
      </c>
      <c r="S65" s="249">
        <v>0</v>
      </c>
      <c r="T65" s="249">
        <v>0</v>
      </c>
      <c r="U65" s="250">
        <f t="shared" si="14"/>
        <v>0</v>
      </c>
      <c r="V65" s="248">
        <v>0</v>
      </c>
      <c r="W65" s="249">
        <v>0</v>
      </c>
      <c r="X65" s="249">
        <v>0</v>
      </c>
      <c r="Y65" s="249">
        <v>0</v>
      </c>
      <c r="Z65" s="250">
        <f t="shared" si="15"/>
        <v>0</v>
      </c>
      <c r="AA65" s="248">
        <v>0</v>
      </c>
      <c r="AB65" s="249">
        <v>0</v>
      </c>
      <c r="AC65" s="249">
        <v>0</v>
      </c>
      <c r="AD65" s="249">
        <v>0</v>
      </c>
      <c r="AE65" s="250">
        <f t="shared" si="16"/>
        <v>0</v>
      </c>
      <c r="AF65" s="248">
        <v>0</v>
      </c>
      <c r="AG65" s="249">
        <v>0</v>
      </c>
      <c r="AH65" s="249">
        <v>0</v>
      </c>
      <c r="AI65" s="249">
        <v>0</v>
      </c>
      <c r="AJ65" s="250">
        <f t="shared" si="17"/>
        <v>0</v>
      </c>
      <c r="AK65" s="248">
        <v>0</v>
      </c>
      <c r="AL65" s="249">
        <v>0</v>
      </c>
      <c r="AM65" s="249">
        <v>0</v>
      </c>
      <c r="AN65" s="249">
        <v>0</v>
      </c>
      <c r="AO65" s="250">
        <f t="shared" si="18"/>
        <v>0</v>
      </c>
      <c r="AP65" s="248">
        <v>0</v>
      </c>
      <c r="AQ65" s="249">
        <v>0</v>
      </c>
      <c r="AR65" s="249">
        <v>0</v>
      </c>
      <c r="AS65" s="249">
        <v>0</v>
      </c>
      <c r="AT65" s="250">
        <f t="shared" si="19"/>
        <v>0</v>
      </c>
      <c r="AU65" s="324"/>
      <c r="AV65" s="262"/>
      <c r="AW65" s="263"/>
      <c r="AX65" s="264"/>
      <c r="AY65" s="30">
        <f t="shared" si="20"/>
        <v>0</v>
      </c>
      <c r="AZ65" s="30"/>
      <c r="BA65" s="1"/>
      <c r="BB65" s="258">
        <f t="shared" si="22"/>
        <v>55</v>
      </c>
      <c r="BC65" s="327" t="s">
        <v>432</v>
      </c>
      <c r="BD65" s="277" t="s">
        <v>33</v>
      </c>
      <c r="BE65" s="277">
        <v>3</v>
      </c>
      <c r="BF65" s="255" t="s">
        <v>670</v>
      </c>
      <c r="BG65" s="256" t="s">
        <v>671</v>
      </c>
      <c r="BH65" s="256" t="s">
        <v>672</v>
      </c>
      <c r="BI65" s="256" t="s">
        <v>673</v>
      </c>
      <c r="BJ65" s="257" t="s">
        <v>674</v>
      </c>
      <c r="BK65" s="1"/>
    </row>
    <row r="66" spans="1:63" x14ac:dyDescent="0.2">
      <c r="A66" s="1"/>
      <c r="B66" s="258">
        <f t="shared" si="21"/>
        <v>56</v>
      </c>
      <c r="C66" s="259" t="s">
        <v>438</v>
      </c>
      <c r="D66" s="326"/>
      <c r="E66" s="275" t="s">
        <v>33</v>
      </c>
      <c r="F66" s="275">
        <v>3</v>
      </c>
      <c r="G66" s="248">
        <v>0</v>
      </c>
      <c r="H66" s="249">
        <v>0</v>
      </c>
      <c r="I66" s="249">
        <v>0</v>
      </c>
      <c r="J66" s="249">
        <v>0</v>
      </c>
      <c r="K66" s="250">
        <f t="shared" si="12"/>
        <v>0</v>
      </c>
      <c r="L66" s="248">
        <v>0</v>
      </c>
      <c r="M66" s="249">
        <v>0</v>
      </c>
      <c r="N66" s="249">
        <v>0</v>
      </c>
      <c r="O66" s="249">
        <v>0</v>
      </c>
      <c r="P66" s="250">
        <f t="shared" si="13"/>
        <v>0</v>
      </c>
      <c r="Q66" s="248">
        <v>0</v>
      </c>
      <c r="R66" s="249">
        <v>0</v>
      </c>
      <c r="S66" s="249">
        <v>0</v>
      </c>
      <c r="T66" s="249">
        <v>0</v>
      </c>
      <c r="U66" s="250">
        <f t="shared" si="14"/>
        <v>0</v>
      </c>
      <c r="V66" s="248">
        <v>3.6838696392660325E-2</v>
      </c>
      <c r="W66" s="249">
        <v>0</v>
      </c>
      <c r="X66" s="249">
        <v>0.1473547855706413</v>
      </c>
      <c r="Y66" s="249">
        <v>0</v>
      </c>
      <c r="Z66" s="250">
        <f t="shared" si="15"/>
        <v>0.18419348196330163</v>
      </c>
      <c r="AA66" s="248">
        <v>3.7019278237722365E-2</v>
      </c>
      <c r="AB66" s="249">
        <v>0</v>
      </c>
      <c r="AC66" s="249">
        <v>0.14807711295088946</v>
      </c>
      <c r="AD66" s="249">
        <v>0</v>
      </c>
      <c r="AE66" s="250">
        <f t="shared" si="16"/>
        <v>0.18509639118861182</v>
      </c>
      <c r="AF66" s="248">
        <v>3.7110011762814844E-2</v>
      </c>
      <c r="AG66" s="249">
        <v>0</v>
      </c>
      <c r="AH66" s="249">
        <v>0.14844004705125938</v>
      </c>
      <c r="AI66" s="249">
        <v>0</v>
      </c>
      <c r="AJ66" s="250">
        <f t="shared" si="17"/>
        <v>0.18555005881407421</v>
      </c>
      <c r="AK66" s="248">
        <v>3.711001176281483E-2</v>
      </c>
      <c r="AL66" s="249">
        <v>0</v>
      </c>
      <c r="AM66" s="249">
        <v>0.14844004705125932</v>
      </c>
      <c r="AN66" s="249">
        <v>0</v>
      </c>
      <c r="AO66" s="250">
        <f t="shared" si="18"/>
        <v>0.18555005881407416</v>
      </c>
      <c r="AP66" s="248">
        <v>3.711001176281483E-2</v>
      </c>
      <c r="AQ66" s="249">
        <v>0</v>
      </c>
      <c r="AR66" s="249">
        <v>0.14844004705125932</v>
      </c>
      <c r="AS66" s="249">
        <v>0</v>
      </c>
      <c r="AT66" s="250">
        <f t="shared" si="19"/>
        <v>0.18555005881407416</v>
      </c>
      <c r="AU66" s="324"/>
      <c r="AV66" s="262"/>
      <c r="AW66" s="263"/>
      <c r="AX66" s="264"/>
      <c r="AY66" s="30">
        <f t="shared" si="20"/>
        <v>0</v>
      </c>
      <c r="AZ66" s="30"/>
      <c r="BA66" s="1"/>
      <c r="BB66" s="258">
        <f t="shared" si="22"/>
        <v>56</v>
      </c>
      <c r="BC66" s="259" t="s">
        <v>438</v>
      </c>
      <c r="BD66" s="275" t="s">
        <v>33</v>
      </c>
      <c r="BE66" s="275">
        <v>3</v>
      </c>
      <c r="BF66" s="255" t="s">
        <v>675</v>
      </c>
      <c r="BG66" s="256" t="s">
        <v>676</v>
      </c>
      <c r="BH66" s="256" t="s">
        <v>677</v>
      </c>
      <c r="BI66" s="256" t="s">
        <v>678</v>
      </c>
      <c r="BJ66" s="257" t="s">
        <v>679</v>
      </c>
      <c r="BK66" s="1"/>
    </row>
    <row r="67" spans="1:63" x14ac:dyDescent="0.2">
      <c r="A67" s="1"/>
      <c r="B67" s="258">
        <f t="shared" si="21"/>
        <v>57</v>
      </c>
      <c r="C67" s="259" t="s">
        <v>444</v>
      </c>
      <c r="D67" s="326"/>
      <c r="E67" s="275" t="s">
        <v>33</v>
      </c>
      <c r="F67" s="275">
        <v>3</v>
      </c>
      <c r="G67" s="248">
        <v>0</v>
      </c>
      <c r="H67" s="249">
        <v>0</v>
      </c>
      <c r="I67" s="249">
        <v>0</v>
      </c>
      <c r="J67" s="249">
        <v>0</v>
      </c>
      <c r="K67" s="250">
        <f t="shared" si="12"/>
        <v>0</v>
      </c>
      <c r="L67" s="248">
        <v>0</v>
      </c>
      <c r="M67" s="249">
        <v>0</v>
      </c>
      <c r="N67" s="249">
        <v>0</v>
      </c>
      <c r="O67" s="249">
        <v>0</v>
      </c>
      <c r="P67" s="250">
        <f t="shared" si="13"/>
        <v>0</v>
      </c>
      <c r="Q67" s="248">
        <v>0</v>
      </c>
      <c r="R67" s="249">
        <v>0</v>
      </c>
      <c r="S67" s="249">
        <v>0</v>
      </c>
      <c r="T67" s="249">
        <v>0</v>
      </c>
      <c r="U67" s="250">
        <f t="shared" si="14"/>
        <v>0</v>
      </c>
      <c r="V67" s="248">
        <v>0</v>
      </c>
      <c r="W67" s="249">
        <v>0</v>
      </c>
      <c r="X67" s="249">
        <v>0</v>
      </c>
      <c r="Y67" s="249">
        <v>0</v>
      </c>
      <c r="Z67" s="250">
        <f t="shared" si="15"/>
        <v>0</v>
      </c>
      <c r="AA67" s="248">
        <v>0</v>
      </c>
      <c r="AB67" s="249">
        <v>0</v>
      </c>
      <c r="AC67" s="249">
        <v>0</v>
      </c>
      <c r="AD67" s="249">
        <v>0</v>
      </c>
      <c r="AE67" s="250">
        <f t="shared" si="16"/>
        <v>0</v>
      </c>
      <c r="AF67" s="248">
        <v>0</v>
      </c>
      <c r="AG67" s="249">
        <v>0</v>
      </c>
      <c r="AH67" s="249">
        <v>0</v>
      </c>
      <c r="AI67" s="249">
        <v>0</v>
      </c>
      <c r="AJ67" s="250">
        <f t="shared" si="17"/>
        <v>0</v>
      </c>
      <c r="AK67" s="248">
        <v>0</v>
      </c>
      <c r="AL67" s="249">
        <v>0</v>
      </c>
      <c r="AM67" s="249">
        <v>0</v>
      </c>
      <c r="AN67" s="249">
        <v>0</v>
      </c>
      <c r="AO67" s="250">
        <f t="shared" si="18"/>
        <v>0</v>
      </c>
      <c r="AP67" s="248">
        <v>0</v>
      </c>
      <c r="AQ67" s="249">
        <v>0</v>
      </c>
      <c r="AR67" s="249">
        <v>0</v>
      </c>
      <c r="AS67" s="249">
        <v>0</v>
      </c>
      <c r="AT67" s="250">
        <f t="shared" si="19"/>
        <v>0</v>
      </c>
      <c r="AU67" s="226"/>
      <c r="AV67" s="54"/>
      <c r="AW67" s="55"/>
      <c r="AX67" s="56"/>
      <c r="AY67" s="30">
        <f t="shared" si="20"/>
        <v>0</v>
      </c>
      <c r="AZ67" s="30"/>
      <c r="BA67" s="1"/>
      <c r="BB67" s="258">
        <f t="shared" si="22"/>
        <v>57</v>
      </c>
      <c r="BC67" s="259" t="s">
        <v>444</v>
      </c>
      <c r="BD67" s="275" t="s">
        <v>33</v>
      </c>
      <c r="BE67" s="275">
        <v>3</v>
      </c>
      <c r="BF67" s="255" t="s">
        <v>680</v>
      </c>
      <c r="BG67" s="256" t="s">
        <v>681</v>
      </c>
      <c r="BH67" s="256" t="s">
        <v>682</v>
      </c>
      <c r="BI67" s="256" t="s">
        <v>683</v>
      </c>
      <c r="BJ67" s="257" t="s">
        <v>684</v>
      </c>
      <c r="BK67" s="1"/>
    </row>
    <row r="68" spans="1:63" x14ac:dyDescent="0.2">
      <c r="A68" s="1"/>
      <c r="B68" s="258">
        <f t="shared" si="21"/>
        <v>58</v>
      </c>
      <c r="C68" s="259" t="s">
        <v>450</v>
      </c>
      <c r="D68" s="325"/>
      <c r="E68" s="275" t="s">
        <v>33</v>
      </c>
      <c r="F68" s="275">
        <v>3</v>
      </c>
      <c r="G68" s="248">
        <v>0</v>
      </c>
      <c r="H68" s="249">
        <v>0</v>
      </c>
      <c r="I68" s="249">
        <v>0</v>
      </c>
      <c r="J68" s="249">
        <v>0</v>
      </c>
      <c r="K68" s="250">
        <f t="shared" si="12"/>
        <v>0</v>
      </c>
      <c r="L68" s="248">
        <v>0</v>
      </c>
      <c r="M68" s="249">
        <v>0</v>
      </c>
      <c r="N68" s="249">
        <v>0</v>
      </c>
      <c r="O68" s="249">
        <v>0</v>
      </c>
      <c r="P68" s="250">
        <f t="shared" si="13"/>
        <v>0</v>
      </c>
      <c r="Q68" s="248">
        <v>0</v>
      </c>
      <c r="R68" s="249">
        <v>0</v>
      </c>
      <c r="S68" s="249">
        <v>0</v>
      </c>
      <c r="T68" s="249">
        <v>0</v>
      </c>
      <c r="U68" s="250">
        <f t="shared" si="14"/>
        <v>0</v>
      </c>
      <c r="V68" s="248">
        <v>0.27114515361636854</v>
      </c>
      <c r="W68" s="249">
        <v>0</v>
      </c>
      <c r="X68" s="249">
        <v>1.0845806144654742</v>
      </c>
      <c r="Y68" s="249">
        <v>0</v>
      </c>
      <c r="Z68" s="250">
        <f t="shared" si="15"/>
        <v>1.3557257680818426</v>
      </c>
      <c r="AA68" s="248">
        <v>0.2724742965262526</v>
      </c>
      <c r="AB68" s="249">
        <v>0</v>
      </c>
      <c r="AC68" s="249">
        <v>1.0898971861050104</v>
      </c>
      <c r="AD68" s="249">
        <v>0</v>
      </c>
      <c r="AE68" s="250">
        <f t="shared" si="16"/>
        <v>1.362371482631263</v>
      </c>
      <c r="AF68" s="248">
        <v>0</v>
      </c>
      <c r="AG68" s="249">
        <v>0</v>
      </c>
      <c r="AH68" s="249">
        <v>0</v>
      </c>
      <c r="AI68" s="249">
        <v>0</v>
      </c>
      <c r="AJ68" s="250">
        <f t="shared" si="17"/>
        <v>0</v>
      </c>
      <c r="AK68" s="248">
        <v>0</v>
      </c>
      <c r="AL68" s="249">
        <v>0</v>
      </c>
      <c r="AM68" s="249">
        <v>0</v>
      </c>
      <c r="AN68" s="249">
        <v>0</v>
      </c>
      <c r="AO68" s="250">
        <f t="shared" si="18"/>
        <v>0</v>
      </c>
      <c r="AP68" s="248">
        <v>0</v>
      </c>
      <c r="AQ68" s="249">
        <v>0</v>
      </c>
      <c r="AR68" s="249">
        <v>0</v>
      </c>
      <c r="AS68" s="249">
        <v>0</v>
      </c>
      <c r="AT68" s="250">
        <f t="shared" si="19"/>
        <v>0</v>
      </c>
      <c r="AU68" s="226"/>
      <c r="AV68" s="54"/>
      <c r="AW68" s="55"/>
      <c r="AX68" s="56"/>
      <c r="AY68" s="30">
        <f t="shared" si="20"/>
        <v>0</v>
      </c>
      <c r="AZ68" s="30"/>
      <c r="BA68" s="1"/>
      <c r="BB68" s="258">
        <f t="shared" si="22"/>
        <v>58</v>
      </c>
      <c r="BC68" s="259" t="s">
        <v>450</v>
      </c>
      <c r="BD68" s="275" t="s">
        <v>33</v>
      </c>
      <c r="BE68" s="275">
        <v>3</v>
      </c>
      <c r="BF68" s="255" t="s">
        <v>685</v>
      </c>
      <c r="BG68" s="256" t="s">
        <v>686</v>
      </c>
      <c r="BH68" s="256" t="s">
        <v>687</v>
      </c>
      <c r="BI68" s="256" t="s">
        <v>688</v>
      </c>
      <c r="BJ68" s="257" t="s">
        <v>689</v>
      </c>
      <c r="BK68" s="1"/>
    </row>
    <row r="69" spans="1:63" x14ac:dyDescent="0.2">
      <c r="A69" s="1"/>
      <c r="B69" s="258">
        <f t="shared" si="21"/>
        <v>59</v>
      </c>
      <c r="C69" s="259" t="s">
        <v>456</v>
      </c>
      <c r="D69" s="325"/>
      <c r="E69" s="275" t="s">
        <v>33</v>
      </c>
      <c r="F69" s="275">
        <v>3</v>
      </c>
      <c r="G69" s="248">
        <v>0</v>
      </c>
      <c r="H69" s="249">
        <v>0</v>
      </c>
      <c r="I69" s="249">
        <v>0</v>
      </c>
      <c r="J69" s="249">
        <v>0</v>
      </c>
      <c r="K69" s="250">
        <f t="shared" si="12"/>
        <v>0</v>
      </c>
      <c r="L69" s="248">
        <v>0</v>
      </c>
      <c r="M69" s="249">
        <v>0</v>
      </c>
      <c r="N69" s="249">
        <v>0</v>
      </c>
      <c r="O69" s="249">
        <v>0</v>
      </c>
      <c r="P69" s="250">
        <f t="shared" si="13"/>
        <v>0</v>
      </c>
      <c r="Q69" s="248">
        <v>0</v>
      </c>
      <c r="R69" s="249">
        <v>0</v>
      </c>
      <c r="S69" s="249">
        <v>0</v>
      </c>
      <c r="T69" s="249">
        <v>0</v>
      </c>
      <c r="U69" s="250">
        <f t="shared" si="14"/>
        <v>0</v>
      </c>
      <c r="V69" s="248">
        <v>0</v>
      </c>
      <c r="W69" s="249">
        <v>0</v>
      </c>
      <c r="X69" s="249">
        <v>0</v>
      </c>
      <c r="Y69" s="249">
        <v>0</v>
      </c>
      <c r="Z69" s="250">
        <f t="shared" si="15"/>
        <v>0</v>
      </c>
      <c r="AA69" s="248">
        <v>0</v>
      </c>
      <c r="AB69" s="249">
        <v>0</v>
      </c>
      <c r="AC69" s="249">
        <v>0</v>
      </c>
      <c r="AD69" s="249">
        <v>0</v>
      </c>
      <c r="AE69" s="250">
        <f t="shared" si="16"/>
        <v>0</v>
      </c>
      <c r="AF69" s="248">
        <v>0</v>
      </c>
      <c r="AG69" s="249">
        <v>0</v>
      </c>
      <c r="AH69" s="249">
        <v>0</v>
      </c>
      <c r="AI69" s="249">
        <v>0</v>
      </c>
      <c r="AJ69" s="250">
        <f t="shared" si="17"/>
        <v>0</v>
      </c>
      <c r="AK69" s="248">
        <v>0</v>
      </c>
      <c r="AL69" s="249">
        <v>0</v>
      </c>
      <c r="AM69" s="249">
        <v>0</v>
      </c>
      <c r="AN69" s="249">
        <v>0</v>
      </c>
      <c r="AO69" s="250">
        <f t="shared" si="18"/>
        <v>0</v>
      </c>
      <c r="AP69" s="248">
        <v>0</v>
      </c>
      <c r="AQ69" s="249">
        <v>0</v>
      </c>
      <c r="AR69" s="249">
        <v>0</v>
      </c>
      <c r="AS69" s="249">
        <v>0</v>
      </c>
      <c r="AT69" s="250">
        <f t="shared" si="19"/>
        <v>0</v>
      </c>
      <c r="AU69" s="226"/>
      <c r="AV69" s="54"/>
      <c r="AW69" s="55"/>
      <c r="AX69" s="56"/>
      <c r="AY69" s="30">
        <f t="shared" si="20"/>
        <v>0</v>
      </c>
      <c r="AZ69" s="30"/>
      <c r="BA69" s="1"/>
      <c r="BB69" s="258">
        <f t="shared" si="22"/>
        <v>59</v>
      </c>
      <c r="BC69" s="259" t="s">
        <v>456</v>
      </c>
      <c r="BD69" s="275" t="s">
        <v>33</v>
      </c>
      <c r="BE69" s="275">
        <v>3</v>
      </c>
      <c r="BF69" s="255" t="s">
        <v>690</v>
      </c>
      <c r="BG69" s="256" t="s">
        <v>691</v>
      </c>
      <c r="BH69" s="256" t="s">
        <v>692</v>
      </c>
      <c r="BI69" s="256" t="s">
        <v>693</v>
      </c>
      <c r="BJ69" s="257" t="s">
        <v>694</v>
      </c>
      <c r="BK69" s="1"/>
    </row>
    <row r="70" spans="1:63" x14ac:dyDescent="0.2">
      <c r="A70" s="1"/>
      <c r="B70" s="258">
        <f t="shared" si="21"/>
        <v>60</v>
      </c>
      <c r="C70" s="259" t="s">
        <v>462</v>
      </c>
      <c r="D70" s="325"/>
      <c r="E70" s="275" t="s">
        <v>33</v>
      </c>
      <c r="F70" s="275">
        <v>3</v>
      </c>
      <c r="G70" s="269">
        <v>-6.8009931463041537E-3</v>
      </c>
      <c r="H70" s="270">
        <v>-8.3408039907533361E-3</v>
      </c>
      <c r="I70" s="270">
        <v>-3.3707250767121152E-2</v>
      </c>
      <c r="J70" s="270">
        <v>-1.2499985685428745E-2</v>
      </c>
      <c r="K70" s="271">
        <f t="shared" si="12"/>
        <v>-6.1349033589607388E-2</v>
      </c>
      <c r="L70" s="269">
        <v>-9.8124197427715467E-3</v>
      </c>
      <c r="M70" s="270">
        <v>-1.2034046791229561E-2</v>
      </c>
      <c r="N70" s="270">
        <v>-4.8632557890694164E-2</v>
      </c>
      <c r="O70" s="270">
        <v>-1.8034881624710487E-2</v>
      </c>
      <c r="P70" s="271">
        <f t="shared" si="13"/>
        <v>-8.8513906049405761E-2</v>
      </c>
      <c r="Q70" s="269">
        <v>-1.3392809122195806E-2</v>
      </c>
      <c r="R70" s="270">
        <v>-1.6425071069879404E-2</v>
      </c>
      <c r="S70" s="270">
        <v>-6.6377772458624487E-2</v>
      </c>
      <c r="T70" s="270">
        <v>-2.4615511104595401E-2</v>
      </c>
      <c r="U70" s="271">
        <f t="shared" si="14"/>
        <v>-0.1208111637552951</v>
      </c>
      <c r="V70" s="269">
        <v>-1.5927061847399272E-2</v>
      </c>
      <c r="W70" s="270">
        <v>-1.8069446472447837E-2</v>
      </c>
      <c r="X70" s="270">
        <v>-7.9501617290675439E-2</v>
      </c>
      <c r="Y70" s="270">
        <v>-2.9520279591452737E-2</v>
      </c>
      <c r="Z70" s="271">
        <f t="shared" si="15"/>
        <v>-0.14301840520197528</v>
      </c>
      <c r="AA70" s="269">
        <v>-1.8846868641506385E-2</v>
      </c>
      <c r="AB70" s="270">
        <v>-1.9811258685355881E-2</v>
      </c>
      <c r="AC70" s="270">
        <v>-9.4839131606207439E-2</v>
      </c>
      <c r="AD70" s="270">
        <v>-3.5206451885878003E-2</v>
      </c>
      <c r="AE70" s="271">
        <f t="shared" si="16"/>
        <v>-0.16870371081894772</v>
      </c>
      <c r="AF70" s="269">
        <v>-2.1953387530734548E-2</v>
      </c>
      <c r="AG70" s="270">
        <v>-2.1755061902370049E-2</v>
      </c>
      <c r="AH70" s="270">
        <v>-0.11107023894532886</v>
      </c>
      <c r="AI70" s="270">
        <v>-4.1237830893844446E-2</v>
      </c>
      <c r="AJ70" s="271">
        <f t="shared" si="17"/>
        <v>-0.19601651927227789</v>
      </c>
      <c r="AK70" s="269">
        <v>-2.5158567485829359E-2</v>
      </c>
      <c r="AL70" s="270">
        <v>-2.3784546340426718E-2</v>
      </c>
      <c r="AM70" s="270">
        <v>-0.12772468608472157</v>
      </c>
      <c r="AN70" s="270">
        <v>-4.7451774857259335E-2</v>
      </c>
      <c r="AO70" s="271">
        <f t="shared" si="18"/>
        <v>-0.22411957476823696</v>
      </c>
      <c r="AP70" s="269">
        <v>-2.8412690123454494E-2</v>
      </c>
      <c r="AQ70" s="270">
        <v>-2.584871341503097E-2</v>
      </c>
      <c r="AR70" s="270">
        <v>-0.14457286812295456</v>
      </c>
      <c r="AS70" s="270">
        <v>-5.3756452442941124E-2</v>
      </c>
      <c r="AT70" s="271">
        <f t="shared" si="19"/>
        <v>-0.25259072410438116</v>
      </c>
      <c r="AU70" s="226"/>
      <c r="AV70" s="54"/>
      <c r="AW70" s="55"/>
      <c r="AX70" s="56"/>
      <c r="AY70" s="30">
        <f t="shared" si="20"/>
        <v>0</v>
      </c>
      <c r="AZ70" s="30"/>
      <c r="BA70" s="1"/>
      <c r="BB70" s="258">
        <f t="shared" si="22"/>
        <v>60</v>
      </c>
      <c r="BC70" s="259" t="s">
        <v>462</v>
      </c>
      <c r="BD70" s="275" t="s">
        <v>33</v>
      </c>
      <c r="BE70" s="275">
        <v>3</v>
      </c>
      <c r="BF70" s="272" t="s">
        <v>695</v>
      </c>
      <c r="BG70" s="273" t="s">
        <v>696</v>
      </c>
      <c r="BH70" s="273" t="s">
        <v>697</v>
      </c>
      <c r="BI70" s="273" t="s">
        <v>698</v>
      </c>
      <c r="BJ70" s="274" t="s">
        <v>699</v>
      </c>
      <c r="BK70" s="1"/>
    </row>
    <row r="71" spans="1:63" ht="25.5" x14ac:dyDescent="0.2">
      <c r="A71" s="1"/>
      <c r="B71" s="258">
        <f t="shared" si="21"/>
        <v>61</v>
      </c>
      <c r="C71" s="259" t="s">
        <v>468</v>
      </c>
      <c r="D71" s="325"/>
      <c r="E71" s="275" t="s">
        <v>33</v>
      </c>
      <c r="F71" s="275">
        <v>3</v>
      </c>
      <c r="G71" s="248">
        <v>0</v>
      </c>
      <c r="H71" s="249">
        <v>0</v>
      </c>
      <c r="I71" s="249">
        <v>0</v>
      </c>
      <c r="J71" s="249">
        <v>0</v>
      </c>
      <c r="K71" s="250">
        <f t="shared" si="12"/>
        <v>0</v>
      </c>
      <c r="L71" s="248">
        <v>0</v>
      </c>
      <c r="M71" s="249">
        <v>0</v>
      </c>
      <c r="N71" s="249">
        <v>0</v>
      </c>
      <c r="O71" s="249">
        <v>0</v>
      </c>
      <c r="P71" s="250">
        <f t="shared" si="13"/>
        <v>0</v>
      </c>
      <c r="Q71" s="248">
        <v>0</v>
      </c>
      <c r="R71" s="249">
        <v>0</v>
      </c>
      <c r="S71" s="249">
        <v>0</v>
      </c>
      <c r="T71" s="249">
        <v>0</v>
      </c>
      <c r="U71" s="250">
        <f t="shared" si="14"/>
        <v>0</v>
      </c>
      <c r="V71" s="248">
        <v>0</v>
      </c>
      <c r="W71" s="249">
        <v>0</v>
      </c>
      <c r="X71" s="249">
        <v>0</v>
      </c>
      <c r="Y71" s="249">
        <v>0</v>
      </c>
      <c r="Z71" s="250">
        <f t="shared" si="15"/>
        <v>0</v>
      </c>
      <c r="AA71" s="248">
        <v>0</v>
      </c>
      <c r="AB71" s="249">
        <v>0</v>
      </c>
      <c r="AC71" s="249">
        <v>0</v>
      </c>
      <c r="AD71" s="249">
        <v>0</v>
      </c>
      <c r="AE71" s="250">
        <f t="shared" si="16"/>
        <v>0</v>
      </c>
      <c r="AF71" s="248">
        <v>0</v>
      </c>
      <c r="AG71" s="249">
        <v>0</v>
      </c>
      <c r="AH71" s="249">
        <v>0</v>
      </c>
      <c r="AI71" s="249">
        <v>0</v>
      </c>
      <c r="AJ71" s="250">
        <f t="shared" si="17"/>
        <v>0</v>
      </c>
      <c r="AK71" s="248">
        <v>0</v>
      </c>
      <c r="AL71" s="249">
        <v>0</v>
      </c>
      <c r="AM71" s="249">
        <v>0</v>
      </c>
      <c r="AN71" s="249">
        <v>0</v>
      </c>
      <c r="AO71" s="250">
        <f t="shared" si="18"/>
        <v>0</v>
      </c>
      <c r="AP71" s="248">
        <v>0</v>
      </c>
      <c r="AQ71" s="249">
        <v>0</v>
      </c>
      <c r="AR71" s="249">
        <v>0</v>
      </c>
      <c r="AS71" s="249">
        <v>0</v>
      </c>
      <c r="AT71" s="250">
        <f t="shared" si="19"/>
        <v>0</v>
      </c>
      <c r="AU71" s="226"/>
      <c r="AV71" s="54"/>
      <c r="AW71" s="55"/>
      <c r="AX71" s="56"/>
      <c r="AY71" s="30">
        <f t="shared" si="20"/>
        <v>0</v>
      </c>
      <c r="AZ71" s="30"/>
      <c r="BA71" s="1"/>
      <c r="BB71" s="258">
        <f t="shared" si="22"/>
        <v>61</v>
      </c>
      <c r="BC71" s="259" t="s">
        <v>468</v>
      </c>
      <c r="BD71" s="275" t="s">
        <v>33</v>
      </c>
      <c r="BE71" s="275">
        <v>3</v>
      </c>
      <c r="BF71" s="255" t="s">
        <v>700</v>
      </c>
      <c r="BG71" s="256" t="s">
        <v>701</v>
      </c>
      <c r="BH71" s="256" t="s">
        <v>702</v>
      </c>
      <c r="BI71" s="256" t="s">
        <v>703</v>
      </c>
      <c r="BJ71" s="257" t="s">
        <v>704</v>
      </c>
      <c r="BK71" s="1"/>
    </row>
    <row r="72" spans="1:63" x14ac:dyDescent="0.2">
      <c r="A72" s="1"/>
      <c r="B72" s="258">
        <f t="shared" si="21"/>
        <v>62</v>
      </c>
      <c r="C72" s="259" t="s">
        <v>474</v>
      </c>
      <c r="D72" s="325"/>
      <c r="E72" s="275" t="s">
        <v>33</v>
      </c>
      <c r="F72" s="275">
        <v>3</v>
      </c>
      <c r="G72" s="278">
        <v>0</v>
      </c>
      <c r="H72" s="279">
        <v>0</v>
      </c>
      <c r="I72" s="279">
        <v>0</v>
      </c>
      <c r="J72" s="279">
        <v>0</v>
      </c>
      <c r="K72" s="280">
        <f t="shared" si="12"/>
        <v>0</v>
      </c>
      <c r="L72" s="278">
        <v>0</v>
      </c>
      <c r="M72" s="279">
        <v>0</v>
      </c>
      <c r="N72" s="279">
        <v>0</v>
      </c>
      <c r="O72" s="279">
        <v>0</v>
      </c>
      <c r="P72" s="280">
        <f t="shared" si="13"/>
        <v>0</v>
      </c>
      <c r="Q72" s="278">
        <v>0</v>
      </c>
      <c r="R72" s="279">
        <v>0</v>
      </c>
      <c r="S72" s="279">
        <v>0</v>
      </c>
      <c r="T72" s="279">
        <v>0</v>
      </c>
      <c r="U72" s="280">
        <f t="shared" si="14"/>
        <v>0</v>
      </c>
      <c r="V72" s="278">
        <v>0</v>
      </c>
      <c r="W72" s="279">
        <v>0</v>
      </c>
      <c r="X72" s="279">
        <v>0</v>
      </c>
      <c r="Y72" s="279">
        <v>0</v>
      </c>
      <c r="Z72" s="280">
        <f t="shared" si="15"/>
        <v>0</v>
      </c>
      <c r="AA72" s="278">
        <v>0</v>
      </c>
      <c r="AB72" s="279">
        <v>0</v>
      </c>
      <c r="AC72" s="279">
        <v>0</v>
      </c>
      <c r="AD72" s="279">
        <v>0</v>
      </c>
      <c r="AE72" s="280">
        <f t="shared" si="16"/>
        <v>0</v>
      </c>
      <c r="AF72" s="278">
        <v>0</v>
      </c>
      <c r="AG72" s="279">
        <v>0</v>
      </c>
      <c r="AH72" s="279">
        <v>0</v>
      </c>
      <c r="AI72" s="279">
        <v>0</v>
      </c>
      <c r="AJ72" s="280">
        <f t="shared" si="17"/>
        <v>0</v>
      </c>
      <c r="AK72" s="278">
        <v>0</v>
      </c>
      <c r="AL72" s="279">
        <v>0</v>
      </c>
      <c r="AM72" s="279">
        <v>0</v>
      </c>
      <c r="AN72" s="279">
        <v>0</v>
      </c>
      <c r="AO72" s="280">
        <f t="shared" si="18"/>
        <v>0</v>
      </c>
      <c r="AP72" s="278">
        <v>0</v>
      </c>
      <c r="AQ72" s="279">
        <v>0</v>
      </c>
      <c r="AR72" s="279">
        <v>0</v>
      </c>
      <c r="AS72" s="279">
        <v>0</v>
      </c>
      <c r="AT72" s="280">
        <f t="shared" si="19"/>
        <v>0</v>
      </c>
      <c r="AU72" s="226"/>
      <c r="AV72" s="54"/>
      <c r="AW72" s="55"/>
      <c r="AX72" s="56"/>
      <c r="AY72" s="30">
        <f t="shared" si="20"/>
        <v>0</v>
      </c>
      <c r="AZ72" s="30"/>
      <c r="BA72" s="1"/>
      <c r="BB72" s="258">
        <f t="shared" si="22"/>
        <v>62</v>
      </c>
      <c r="BC72" s="259" t="s">
        <v>474</v>
      </c>
      <c r="BD72" s="275" t="s">
        <v>33</v>
      </c>
      <c r="BE72" s="275">
        <v>3</v>
      </c>
      <c r="BF72" s="281" t="s">
        <v>705</v>
      </c>
      <c r="BG72" s="282" t="s">
        <v>706</v>
      </c>
      <c r="BH72" s="282" t="s">
        <v>707</v>
      </c>
      <c r="BI72" s="282" t="s">
        <v>708</v>
      </c>
      <c r="BJ72" s="283" t="s">
        <v>709</v>
      </c>
      <c r="BK72" s="1"/>
    </row>
    <row r="73" spans="1:63" x14ac:dyDescent="0.2">
      <c r="A73" s="1"/>
      <c r="B73" s="258">
        <f t="shared" si="21"/>
        <v>63</v>
      </c>
      <c r="C73" s="284" t="s">
        <v>710</v>
      </c>
      <c r="D73" s="325"/>
      <c r="E73" s="246" t="s">
        <v>33</v>
      </c>
      <c r="F73" s="246">
        <v>3</v>
      </c>
      <c r="G73" s="248" t="s">
        <v>496</v>
      </c>
      <c r="H73" s="249" t="s">
        <v>496</v>
      </c>
      <c r="I73" s="249" t="s">
        <v>496</v>
      </c>
      <c r="J73" s="249" t="s">
        <v>496</v>
      </c>
      <c r="K73" s="250">
        <f t="shared" si="12"/>
        <v>0</v>
      </c>
      <c r="L73" s="248" t="s">
        <v>496</v>
      </c>
      <c r="M73" s="249" t="s">
        <v>496</v>
      </c>
      <c r="N73" s="249" t="s">
        <v>496</v>
      </c>
      <c r="O73" s="249" t="s">
        <v>496</v>
      </c>
      <c r="P73" s="250">
        <f t="shared" si="13"/>
        <v>0</v>
      </c>
      <c r="Q73" s="248" t="s">
        <v>496</v>
      </c>
      <c r="R73" s="249" t="s">
        <v>496</v>
      </c>
      <c r="S73" s="249" t="s">
        <v>496</v>
      </c>
      <c r="T73" s="249" t="s">
        <v>496</v>
      </c>
      <c r="U73" s="250">
        <f t="shared" si="14"/>
        <v>0</v>
      </c>
      <c r="V73" s="248" t="s">
        <v>496</v>
      </c>
      <c r="W73" s="249" t="s">
        <v>496</v>
      </c>
      <c r="X73" s="249" t="s">
        <v>496</v>
      </c>
      <c r="Y73" s="249" t="s">
        <v>496</v>
      </c>
      <c r="Z73" s="250">
        <f t="shared" si="15"/>
        <v>0</v>
      </c>
      <c r="AA73" s="248" t="s">
        <v>496</v>
      </c>
      <c r="AB73" s="249" t="s">
        <v>496</v>
      </c>
      <c r="AC73" s="249" t="s">
        <v>496</v>
      </c>
      <c r="AD73" s="249" t="s">
        <v>496</v>
      </c>
      <c r="AE73" s="250">
        <f t="shared" si="16"/>
        <v>0</v>
      </c>
      <c r="AF73" s="248" t="s">
        <v>496</v>
      </c>
      <c r="AG73" s="249" t="s">
        <v>496</v>
      </c>
      <c r="AH73" s="249" t="s">
        <v>496</v>
      </c>
      <c r="AI73" s="249" t="s">
        <v>496</v>
      </c>
      <c r="AJ73" s="250">
        <f t="shared" si="17"/>
        <v>0</v>
      </c>
      <c r="AK73" s="248" t="s">
        <v>496</v>
      </c>
      <c r="AL73" s="249" t="s">
        <v>496</v>
      </c>
      <c r="AM73" s="249" t="s">
        <v>496</v>
      </c>
      <c r="AN73" s="249" t="s">
        <v>496</v>
      </c>
      <c r="AO73" s="250">
        <f t="shared" si="18"/>
        <v>0</v>
      </c>
      <c r="AP73" s="248" t="s">
        <v>496</v>
      </c>
      <c r="AQ73" s="249" t="s">
        <v>496</v>
      </c>
      <c r="AR73" s="249" t="s">
        <v>496</v>
      </c>
      <c r="AS73" s="249" t="s">
        <v>496</v>
      </c>
      <c r="AT73" s="250">
        <f t="shared" si="19"/>
        <v>0</v>
      </c>
      <c r="AU73" s="226"/>
      <c r="AV73" s="54"/>
      <c r="AW73" s="55" t="s">
        <v>481</v>
      </c>
      <c r="AX73" s="56"/>
      <c r="AY73" s="30">
        <f t="shared" ref="AY73:AY87" si="23">(IF(SUM(BO73:DA73)=0,IF(BM73=1,$BM$4,0),$BO$4))</f>
        <v>0</v>
      </c>
      <c r="AZ73" s="30"/>
      <c r="BA73" s="100"/>
      <c r="BB73" s="258">
        <f t="shared" si="22"/>
        <v>63</v>
      </c>
      <c r="BC73" s="285" t="s">
        <v>711</v>
      </c>
      <c r="BD73" s="246" t="s">
        <v>33</v>
      </c>
      <c r="BE73" s="246">
        <v>3</v>
      </c>
      <c r="BF73" s="255" t="s">
        <v>712</v>
      </c>
      <c r="BG73" s="256" t="s">
        <v>713</v>
      </c>
      <c r="BH73" s="256" t="s">
        <v>714</v>
      </c>
      <c r="BI73" s="256" t="s">
        <v>715</v>
      </c>
      <c r="BJ73" s="257" t="s">
        <v>716</v>
      </c>
      <c r="BK73" s="1"/>
    </row>
    <row r="74" spans="1:63" x14ac:dyDescent="0.2">
      <c r="A74" s="1"/>
      <c r="B74" s="258">
        <f t="shared" si="21"/>
        <v>64</v>
      </c>
      <c r="C74" s="284" t="s">
        <v>717</v>
      </c>
      <c r="D74" s="325"/>
      <c r="E74" s="246" t="s">
        <v>33</v>
      </c>
      <c r="F74" s="246">
        <v>3</v>
      </c>
      <c r="G74" s="248" t="s">
        <v>496</v>
      </c>
      <c r="H74" s="249" t="s">
        <v>496</v>
      </c>
      <c r="I74" s="249" t="s">
        <v>496</v>
      </c>
      <c r="J74" s="249" t="s">
        <v>496</v>
      </c>
      <c r="K74" s="250">
        <f t="shared" si="12"/>
        <v>0</v>
      </c>
      <c r="L74" s="248" t="s">
        <v>496</v>
      </c>
      <c r="M74" s="249" t="s">
        <v>496</v>
      </c>
      <c r="N74" s="249" t="s">
        <v>496</v>
      </c>
      <c r="O74" s="249" t="s">
        <v>496</v>
      </c>
      <c r="P74" s="250">
        <f t="shared" si="13"/>
        <v>0</v>
      </c>
      <c r="Q74" s="248" t="s">
        <v>496</v>
      </c>
      <c r="R74" s="249" t="s">
        <v>496</v>
      </c>
      <c r="S74" s="249" t="s">
        <v>496</v>
      </c>
      <c r="T74" s="249" t="s">
        <v>496</v>
      </c>
      <c r="U74" s="250">
        <f t="shared" si="14"/>
        <v>0</v>
      </c>
      <c r="V74" s="248" t="s">
        <v>496</v>
      </c>
      <c r="W74" s="249" t="s">
        <v>496</v>
      </c>
      <c r="X74" s="249" t="s">
        <v>496</v>
      </c>
      <c r="Y74" s="249" t="s">
        <v>496</v>
      </c>
      <c r="Z74" s="250">
        <f t="shared" si="15"/>
        <v>0</v>
      </c>
      <c r="AA74" s="248" t="s">
        <v>496</v>
      </c>
      <c r="AB74" s="249" t="s">
        <v>496</v>
      </c>
      <c r="AC74" s="249" t="s">
        <v>496</v>
      </c>
      <c r="AD74" s="249" t="s">
        <v>496</v>
      </c>
      <c r="AE74" s="250">
        <f t="shared" si="16"/>
        <v>0</v>
      </c>
      <c r="AF74" s="248" t="s">
        <v>496</v>
      </c>
      <c r="AG74" s="249" t="s">
        <v>496</v>
      </c>
      <c r="AH74" s="249" t="s">
        <v>496</v>
      </c>
      <c r="AI74" s="249" t="s">
        <v>496</v>
      </c>
      <c r="AJ74" s="250">
        <f t="shared" si="17"/>
        <v>0</v>
      </c>
      <c r="AK74" s="248" t="s">
        <v>496</v>
      </c>
      <c r="AL74" s="249" t="s">
        <v>496</v>
      </c>
      <c r="AM74" s="249" t="s">
        <v>496</v>
      </c>
      <c r="AN74" s="249" t="s">
        <v>496</v>
      </c>
      <c r="AO74" s="250">
        <f t="shared" si="18"/>
        <v>0</v>
      </c>
      <c r="AP74" s="248" t="s">
        <v>496</v>
      </c>
      <c r="AQ74" s="249" t="s">
        <v>496</v>
      </c>
      <c r="AR74" s="249" t="s">
        <v>496</v>
      </c>
      <c r="AS74" s="249" t="s">
        <v>496</v>
      </c>
      <c r="AT74" s="250">
        <f t="shared" si="19"/>
        <v>0</v>
      </c>
      <c r="AU74" s="226"/>
      <c r="AV74" s="54"/>
      <c r="AW74" s="55" t="s">
        <v>481</v>
      </c>
      <c r="AX74" s="56"/>
      <c r="AY74" s="30">
        <f t="shared" si="23"/>
        <v>0</v>
      </c>
      <c r="AZ74" s="30"/>
      <c r="BA74" s="100"/>
      <c r="BB74" s="258">
        <f t="shared" si="22"/>
        <v>64</v>
      </c>
      <c r="BC74" s="285" t="s">
        <v>718</v>
      </c>
      <c r="BD74" s="246" t="s">
        <v>33</v>
      </c>
      <c r="BE74" s="246">
        <v>3</v>
      </c>
      <c r="BF74" s="255" t="s">
        <v>719</v>
      </c>
      <c r="BG74" s="256" t="s">
        <v>720</v>
      </c>
      <c r="BH74" s="256" t="s">
        <v>721</v>
      </c>
      <c r="BI74" s="256" t="s">
        <v>722</v>
      </c>
      <c r="BJ74" s="257" t="s">
        <v>723</v>
      </c>
      <c r="BK74" s="1"/>
    </row>
    <row r="75" spans="1:63" x14ac:dyDescent="0.2">
      <c r="A75" s="1"/>
      <c r="B75" s="258">
        <f t="shared" si="21"/>
        <v>65</v>
      </c>
      <c r="C75" s="284" t="s">
        <v>724</v>
      </c>
      <c r="D75" s="325"/>
      <c r="E75" s="246" t="s">
        <v>33</v>
      </c>
      <c r="F75" s="246">
        <v>3</v>
      </c>
      <c r="G75" s="248" t="s">
        <v>496</v>
      </c>
      <c r="H75" s="249" t="s">
        <v>496</v>
      </c>
      <c r="I75" s="249" t="s">
        <v>496</v>
      </c>
      <c r="J75" s="249" t="s">
        <v>496</v>
      </c>
      <c r="K75" s="250">
        <f t="shared" si="12"/>
        <v>0</v>
      </c>
      <c r="L75" s="248" t="s">
        <v>496</v>
      </c>
      <c r="M75" s="249" t="s">
        <v>496</v>
      </c>
      <c r="N75" s="249" t="s">
        <v>496</v>
      </c>
      <c r="O75" s="249" t="s">
        <v>496</v>
      </c>
      <c r="P75" s="250">
        <f t="shared" si="13"/>
        <v>0</v>
      </c>
      <c r="Q75" s="248" t="s">
        <v>496</v>
      </c>
      <c r="R75" s="249" t="s">
        <v>496</v>
      </c>
      <c r="S75" s="249" t="s">
        <v>496</v>
      </c>
      <c r="T75" s="249" t="s">
        <v>496</v>
      </c>
      <c r="U75" s="250">
        <f t="shared" si="14"/>
        <v>0</v>
      </c>
      <c r="V75" s="248" t="s">
        <v>496</v>
      </c>
      <c r="W75" s="249" t="s">
        <v>496</v>
      </c>
      <c r="X75" s="249" t="s">
        <v>496</v>
      </c>
      <c r="Y75" s="249" t="s">
        <v>496</v>
      </c>
      <c r="Z75" s="250">
        <f t="shared" si="15"/>
        <v>0</v>
      </c>
      <c r="AA75" s="248" t="s">
        <v>496</v>
      </c>
      <c r="AB75" s="249" t="s">
        <v>496</v>
      </c>
      <c r="AC75" s="249" t="s">
        <v>496</v>
      </c>
      <c r="AD75" s="249" t="s">
        <v>496</v>
      </c>
      <c r="AE75" s="250">
        <f t="shared" si="16"/>
        <v>0</v>
      </c>
      <c r="AF75" s="248" t="s">
        <v>496</v>
      </c>
      <c r="AG75" s="249" t="s">
        <v>496</v>
      </c>
      <c r="AH75" s="249" t="s">
        <v>496</v>
      </c>
      <c r="AI75" s="249" t="s">
        <v>496</v>
      </c>
      <c r="AJ75" s="250">
        <f t="shared" si="17"/>
        <v>0</v>
      </c>
      <c r="AK75" s="248" t="s">
        <v>496</v>
      </c>
      <c r="AL75" s="249" t="s">
        <v>496</v>
      </c>
      <c r="AM75" s="249" t="s">
        <v>496</v>
      </c>
      <c r="AN75" s="249" t="s">
        <v>496</v>
      </c>
      <c r="AO75" s="250">
        <f t="shared" si="18"/>
        <v>0</v>
      </c>
      <c r="AP75" s="248" t="s">
        <v>496</v>
      </c>
      <c r="AQ75" s="249" t="s">
        <v>496</v>
      </c>
      <c r="AR75" s="249" t="s">
        <v>496</v>
      </c>
      <c r="AS75" s="249" t="s">
        <v>496</v>
      </c>
      <c r="AT75" s="250">
        <f t="shared" si="19"/>
        <v>0</v>
      </c>
      <c r="AU75" s="226"/>
      <c r="AV75" s="54"/>
      <c r="AW75" s="55" t="s">
        <v>481</v>
      </c>
      <c r="AX75" s="56"/>
      <c r="AY75" s="30">
        <f t="shared" si="23"/>
        <v>0</v>
      </c>
      <c r="AZ75" s="30"/>
      <c r="BA75" s="100"/>
      <c r="BB75" s="258">
        <f t="shared" si="22"/>
        <v>65</v>
      </c>
      <c r="BC75" s="285" t="s">
        <v>725</v>
      </c>
      <c r="BD75" s="246" t="s">
        <v>33</v>
      </c>
      <c r="BE75" s="246">
        <v>3</v>
      </c>
      <c r="BF75" s="255" t="s">
        <v>726</v>
      </c>
      <c r="BG75" s="256" t="s">
        <v>727</v>
      </c>
      <c r="BH75" s="256" t="s">
        <v>728</v>
      </c>
      <c r="BI75" s="256" t="s">
        <v>729</v>
      </c>
      <c r="BJ75" s="257" t="s">
        <v>730</v>
      </c>
      <c r="BK75" s="1"/>
    </row>
    <row r="76" spans="1:63" x14ac:dyDescent="0.2">
      <c r="A76" s="1"/>
      <c r="B76" s="258">
        <f t="shared" si="21"/>
        <v>66</v>
      </c>
      <c r="C76" s="284" t="s">
        <v>731</v>
      </c>
      <c r="D76" s="325"/>
      <c r="E76" s="246" t="s">
        <v>33</v>
      </c>
      <c r="F76" s="246">
        <v>3</v>
      </c>
      <c r="G76" s="248" t="s">
        <v>496</v>
      </c>
      <c r="H76" s="249" t="s">
        <v>496</v>
      </c>
      <c r="I76" s="249" t="s">
        <v>496</v>
      </c>
      <c r="J76" s="249" t="s">
        <v>496</v>
      </c>
      <c r="K76" s="250">
        <f t="shared" si="12"/>
        <v>0</v>
      </c>
      <c r="L76" s="248" t="s">
        <v>496</v>
      </c>
      <c r="M76" s="249" t="s">
        <v>496</v>
      </c>
      <c r="N76" s="249" t="s">
        <v>496</v>
      </c>
      <c r="O76" s="249" t="s">
        <v>496</v>
      </c>
      <c r="P76" s="250">
        <f t="shared" si="13"/>
        <v>0</v>
      </c>
      <c r="Q76" s="248" t="s">
        <v>496</v>
      </c>
      <c r="R76" s="249" t="s">
        <v>496</v>
      </c>
      <c r="S76" s="249" t="s">
        <v>496</v>
      </c>
      <c r="T76" s="249" t="s">
        <v>496</v>
      </c>
      <c r="U76" s="250">
        <f t="shared" si="14"/>
        <v>0</v>
      </c>
      <c r="V76" s="248" t="s">
        <v>496</v>
      </c>
      <c r="W76" s="249" t="s">
        <v>496</v>
      </c>
      <c r="X76" s="249" t="s">
        <v>496</v>
      </c>
      <c r="Y76" s="249" t="s">
        <v>496</v>
      </c>
      <c r="Z76" s="250">
        <f t="shared" si="15"/>
        <v>0</v>
      </c>
      <c r="AA76" s="248" t="s">
        <v>496</v>
      </c>
      <c r="AB76" s="249" t="s">
        <v>496</v>
      </c>
      <c r="AC76" s="249" t="s">
        <v>496</v>
      </c>
      <c r="AD76" s="249" t="s">
        <v>496</v>
      </c>
      <c r="AE76" s="250">
        <f t="shared" si="16"/>
        <v>0</v>
      </c>
      <c r="AF76" s="248" t="s">
        <v>496</v>
      </c>
      <c r="AG76" s="249" t="s">
        <v>496</v>
      </c>
      <c r="AH76" s="249" t="s">
        <v>496</v>
      </c>
      <c r="AI76" s="249" t="s">
        <v>496</v>
      </c>
      <c r="AJ76" s="250">
        <f t="shared" si="17"/>
        <v>0</v>
      </c>
      <c r="AK76" s="248" t="s">
        <v>496</v>
      </c>
      <c r="AL76" s="249" t="s">
        <v>496</v>
      </c>
      <c r="AM76" s="249" t="s">
        <v>496</v>
      </c>
      <c r="AN76" s="249" t="s">
        <v>496</v>
      </c>
      <c r="AO76" s="250">
        <f t="shared" si="18"/>
        <v>0</v>
      </c>
      <c r="AP76" s="248" t="s">
        <v>496</v>
      </c>
      <c r="AQ76" s="249" t="s">
        <v>496</v>
      </c>
      <c r="AR76" s="249" t="s">
        <v>496</v>
      </c>
      <c r="AS76" s="249" t="s">
        <v>496</v>
      </c>
      <c r="AT76" s="250">
        <f t="shared" si="19"/>
        <v>0</v>
      </c>
      <c r="AU76" s="226"/>
      <c r="AV76" s="54"/>
      <c r="AW76" s="55" t="s">
        <v>481</v>
      </c>
      <c r="AX76" s="56"/>
      <c r="AY76" s="30">
        <f t="shared" si="23"/>
        <v>0</v>
      </c>
      <c r="AZ76" s="30"/>
      <c r="BA76" s="100"/>
      <c r="BB76" s="258">
        <f t="shared" si="22"/>
        <v>66</v>
      </c>
      <c r="BC76" s="285" t="s">
        <v>732</v>
      </c>
      <c r="BD76" s="246" t="s">
        <v>33</v>
      </c>
      <c r="BE76" s="246">
        <v>3</v>
      </c>
      <c r="BF76" s="255" t="s">
        <v>733</v>
      </c>
      <c r="BG76" s="256" t="s">
        <v>734</v>
      </c>
      <c r="BH76" s="256" t="s">
        <v>735</v>
      </c>
      <c r="BI76" s="256" t="s">
        <v>736</v>
      </c>
      <c r="BJ76" s="257" t="s">
        <v>737</v>
      </c>
      <c r="BK76" s="1"/>
    </row>
    <row r="77" spans="1:63" x14ac:dyDescent="0.2">
      <c r="A77" s="1"/>
      <c r="B77" s="258">
        <f t="shared" si="21"/>
        <v>67</v>
      </c>
      <c r="C77" s="284" t="s">
        <v>738</v>
      </c>
      <c r="D77" s="325"/>
      <c r="E77" s="246" t="s">
        <v>33</v>
      </c>
      <c r="F77" s="246">
        <v>3</v>
      </c>
      <c r="G77" s="248" t="s">
        <v>496</v>
      </c>
      <c r="H77" s="249" t="s">
        <v>496</v>
      </c>
      <c r="I77" s="249" t="s">
        <v>496</v>
      </c>
      <c r="J77" s="249" t="s">
        <v>496</v>
      </c>
      <c r="K77" s="250">
        <f t="shared" si="12"/>
        <v>0</v>
      </c>
      <c r="L77" s="248" t="s">
        <v>496</v>
      </c>
      <c r="M77" s="249" t="s">
        <v>496</v>
      </c>
      <c r="N77" s="249" t="s">
        <v>496</v>
      </c>
      <c r="O77" s="249" t="s">
        <v>496</v>
      </c>
      <c r="P77" s="250">
        <f t="shared" si="13"/>
        <v>0</v>
      </c>
      <c r="Q77" s="248" t="s">
        <v>496</v>
      </c>
      <c r="R77" s="249" t="s">
        <v>496</v>
      </c>
      <c r="S77" s="249" t="s">
        <v>496</v>
      </c>
      <c r="T77" s="249" t="s">
        <v>496</v>
      </c>
      <c r="U77" s="250">
        <f t="shared" si="14"/>
        <v>0</v>
      </c>
      <c r="V77" s="248" t="s">
        <v>496</v>
      </c>
      <c r="W77" s="249" t="s">
        <v>496</v>
      </c>
      <c r="X77" s="249" t="s">
        <v>496</v>
      </c>
      <c r="Y77" s="249" t="s">
        <v>496</v>
      </c>
      <c r="Z77" s="250">
        <f t="shared" si="15"/>
        <v>0</v>
      </c>
      <c r="AA77" s="248" t="s">
        <v>496</v>
      </c>
      <c r="AB77" s="249" t="s">
        <v>496</v>
      </c>
      <c r="AC77" s="249" t="s">
        <v>496</v>
      </c>
      <c r="AD77" s="249" t="s">
        <v>496</v>
      </c>
      <c r="AE77" s="250">
        <f t="shared" si="16"/>
        <v>0</v>
      </c>
      <c r="AF77" s="248" t="s">
        <v>496</v>
      </c>
      <c r="AG77" s="249" t="s">
        <v>496</v>
      </c>
      <c r="AH77" s="249" t="s">
        <v>496</v>
      </c>
      <c r="AI77" s="249" t="s">
        <v>496</v>
      </c>
      <c r="AJ77" s="250">
        <f t="shared" si="17"/>
        <v>0</v>
      </c>
      <c r="AK77" s="248" t="s">
        <v>496</v>
      </c>
      <c r="AL77" s="249" t="s">
        <v>496</v>
      </c>
      <c r="AM77" s="249" t="s">
        <v>496</v>
      </c>
      <c r="AN77" s="249" t="s">
        <v>496</v>
      </c>
      <c r="AO77" s="250">
        <f t="shared" si="18"/>
        <v>0</v>
      </c>
      <c r="AP77" s="248" t="s">
        <v>496</v>
      </c>
      <c r="AQ77" s="249" t="s">
        <v>496</v>
      </c>
      <c r="AR77" s="249" t="s">
        <v>496</v>
      </c>
      <c r="AS77" s="249" t="s">
        <v>496</v>
      </c>
      <c r="AT77" s="250">
        <f t="shared" si="19"/>
        <v>0</v>
      </c>
      <c r="AU77" s="226"/>
      <c r="AV77" s="54"/>
      <c r="AW77" s="55" t="s">
        <v>481</v>
      </c>
      <c r="AX77" s="56"/>
      <c r="AY77" s="30">
        <f t="shared" si="23"/>
        <v>0</v>
      </c>
      <c r="AZ77" s="30"/>
      <c r="BA77" s="100"/>
      <c r="BB77" s="258">
        <f t="shared" si="22"/>
        <v>67</v>
      </c>
      <c r="BC77" s="285" t="s">
        <v>739</v>
      </c>
      <c r="BD77" s="246" t="s">
        <v>33</v>
      </c>
      <c r="BE77" s="246">
        <v>3</v>
      </c>
      <c r="BF77" s="255" t="s">
        <v>740</v>
      </c>
      <c r="BG77" s="256" t="s">
        <v>741</v>
      </c>
      <c r="BH77" s="256" t="s">
        <v>742</v>
      </c>
      <c r="BI77" s="256" t="s">
        <v>743</v>
      </c>
      <c r="BJ77" s="257" t="s">
        <v>744</v>
      </c>
      <c r="BK77" s="1"/>
    </row>
    <row r="78" spans="1:63" x14ac:dyDescent="0.2">
      <c r="A78" s="1"/>
      <c r="B78" s="258">
        <f t="shared" si="21"/>
        <v>68</v>
      </c>
      <c r="C78" s="284" t="s">
        <v>745</v>
      </c>
      <c r="D78" s="325"/>
      <c r="E78" s="246" t="s">
        <v>33</v>
      </c>
      <c r="F78" s="246">
        <v>3</v>
      </c>
      <c r="G78" s="248" t="s">
        <v>496</v>
      </c>
      <c r="H78" s="249" t="s">
        <v>496</v>
      </c>
      <c r="I78" s="249" t="s">
        <v>496</v>
      </c>
      <c r="J78" s="249" t="s">
        <v>496</v>
      </c>
      <c r="K78" s="250">
        <f t="shared" si="12"/>
        <v>0</v>
      </c>
      <c r="L78" s="248" t="s">
        <v>496</v>
      </c>
      <c r="M78" s="249" t="s">
        <v>496</v>
      </c>
      <c r="N78" s="249" t="s">
        <v>496</v>
      </c>
      <c r="O78" s="249" t="s">
        <v>496</v>
      </c>
      <c r="P78" s="250">
        <f t="shared" si="13"/>
        <v>0</v>
      </c>
      <c r="Q78" s="248" t="s">
        <v>496</v>
      </c>
      <c r="R78" s="249" t="s">
        <v>496</v>
      </c>
      <c r="S78" s="249" t="s">
        <v>496</v>
      </c>
      <c r="T78" s="249" t="s">
        <v>496</v>
      </c>
      <c r="U78" s="250">
        <f t="shared" si="14"/>
        <v>0</v>
      </c>
      <c r="V78" s="248" t="s">
        <v>496</v>
      </c>
      <c r="W78" s="249" t="s">
        <v>496</v>
      </c>
      <c r="X78" s="249" t="s">
        <v>496</v>
      </c>
      <c r="Y78" s="249" t="s">
        <v>496</v>
      </c>
      <c r="Z78" s="250">
        <f t="shared" si="15"/>
        <v>0</v>
      </c>
      <c r="AA78" s="248" t="s">
        <v>496</v>
      </c>
      <c r="AB78" s="249" t="s">
        <v>496</v>
      </c>
      <c r="AC78" s="249" t="s">
        <v>496</v>
      </c>
      <c r="AD78" s="249" t="s">
        <v>496</v>
      </c>
      <c r="AE78" s="250">
        <f t="shared" si="16"/>
        <v>0</v>
      </c>
      <c r="AF78" s="248" t="s">
        <v>496</v>
      </c>
      <c r="AG78" s="249" t="s">
        <v>496</v>
      </c>
      <c r="AH78" s="249" t="s">
        <v>496</v>
      </c>
      <c r="AI78" s="249" t="s">
        <v>496</v>
      </c>
      <c r="AJ78" s="250">
        <f t="shared" si="17"/>
        <v>0</v>
      </c>
      <c r="AK78" s="248" t="s">
        <v>496</v>
      </c>
      <c r="AL78" s="249" t="s">
        <v>496</v>
      </c>
      <c r="AM78" s="249" t="s">
        <v>496</v>
      </c>
      <c r="AN78" s="249" t="s">
        <v>496</v>
      </c>
      <c r="AO78" s="250">
        <f t="shared" si="18"/>
        <v>0</v>
      </c>
      <c r="AP78" s="248" t="s">
        <v>496</v>
      </c>
      <c r="AQ78" s="249" t="s">
        <v>496</v>
      </c>
      <c r="AR78" s="249" t="s">
        <v>496</v>
      </c>
      <c r="AS78" s="249" t="s">
        <v>496</v>
      </c>
      <c r="AT78" s="250">
        <f t="shared" si="19"/>
        <v>0</v>
      </c>
      <c r="AU78" s="226"/>
      <c r="AV78" s="54"/>
      <c r="AW78" s="55" t="s">
        <v>481</v>
      </c>
      <c r="AX78" s="56"/>
      <c r="AY78" s="30">
        <f t="shared" si="23"/>
        <v>0</v>
      </c>
      <c r="AZ78" s="30"/>
      <c r="BA78" s="100"/>
      <c r="BB78" s="258">
        <f t="shared" si="22"/>
        <v>68</v>
      </c>
      <c r="BC78" s="285" t="s">
        <v>746</v>
      </c>
      <c r="BD78" s="246" t="s">
        <v>33</v>
      </c>
      <c r="BE78" s="246">
        <v>3</v>
      </c>
      <c r="BF78" s="255" t="s">
        <v>747</v>
      </c>
      <c r="BG78" s="256" t="s">
        <v>748</v>
      </c>
      <c r="BH78" s="256" t="s">
        <v>749</v>
      </c>
      <c r="BI78" s="256" t="s">
        <v>750</v>
      </c>
      <c r="BJ78" s="257" t="s">
        <v>751</v>
      </c>
      <c r="BK78" s="1"/>
    </row>
    <row r="79" spans="1:63" x14ac:dyDescent="0.2">
      <c r="A79" s="1"/>
      <c r="B79" s="258">
        <f t="shared" si="21"/>
        <v>69</v>
      </c>
      <c r="C79" s="284" t="s">
        <v>752</v>
      </c>
      <c r="D79" s="325"/>
      <c r="E79" s="246" t="s">
        <v>33</v>
      </c>
      <c r="F79" s="246">
        <v>3</v>
      </c>
      <c r="G79" s="248" t="s">
        <v>496</v>
      </c>
      <c r="H79" s="249" t="s">
        <v>496</v>
      </c>
      <c r="I79" s="249" t="s">
        <v>496</v>
      </c>
      <c r="J79" s="249" t="s">
        <v>496</v>
      </c>
      <c r="K79" s="250">
        <f t="shared" si="12"/>
        <v>0</v>
      </c>
      <c r="L79" s="248" t="s">
        <v>496</v>
      </c>
      <c r="M79" s="249" t="s">
        <v>496</v>
      </c>
      <c r="N79" s="249" t="s">
        <v>496</v>
      </c>
      <c r="O79" s="249" t="s">
        <v>496</v>
      </c>
      <c r="P79" s="250">
        <f t="shared" si="13"/>
        <v>0</v>
      </c>
      <c r="Q79" s="248" t="s">
        <v>496</v>
      </c>
      <c r="R79" s="249" t="s">
        <v>496</v>
      </c>
      <c r="S79" s="249" t="s">
        <v>496</v>
      </c>
      <c r="T79" s="249" t="s">
        <v>496</v>
      </c>
      <c r="U79" s="250">
        <f t="shared" si="14"/>
        <v>0</v>
      </c>
      <c r="V79" s="248" t="s">
        <v>496</v>
      </c>
      <c r="W79" s="249" t="s">
        <v>496</v>
      </c>
      <c r="X79" s="249" t="s">
        <v>496</v>
      </c>
      <c r="Y79" s="249" t="s">
        <v>496</v>
      </c>
      <c r="Z79" s="250">
        <f t="shared" si="15"/>
        <v>0</v>
      </c>
      <c r="AA79" s="248" t="s">
        <v>496</v>
      </c>
      <c r="AB79" s="249" t="s">
        <v>496</v>
      </c>
      <c r="AC79" s="249" t="s">
        <v>496</v>
      </c>
      <c r="AD79" s="249" t="s">
        <v>496</v>
      </c>
      <c r="AE79" s="250">
        <f t="shared" si="16"/>
        <v>0</v>
      </c>
      <c r="AF79" s="248" t="s">
        <v>496</v>
      </c>
      <c r="AG79" s="249" t="s">
        <v>496</v>
      </c>
      <c r="AH79" s="249" t="s">
        <v>496</v>
      </c>
      <c r="AI79" s="249" t="s">
        <v>496</v>
      </c>
      <c r="AJ79" s="250">
        <f t="shared" si="17"/>
        <v>0</v>
      </c>
      <c r="AK79" s="248" t="s">
        <v>496</v>
      </c>
      <c r="AL79" s="249" t="s">
        <v>496</v>
      </c>
      <c r="AM79" s="249" t="s">
        <v>496</v>
      </c>
      <c r="AN79" s="249" t="s">
        <v>496</v>
      </c>
      <c r="AO79" s="250">
        <f t="shared" si="18"/>
        <v>0</v>
      </c>
      <c r="AP79" s="248" t="s">
        <v>496</v>
      </c>
      <c r="AQ79" s="249" t="s">
        <v>496</v>
      </c>
      <c r="AR79" s="249" t="s">
        <v>496</v>
      </c>
      <c r="AS79" s="249" t="s">
        <v>496</v>
      </c>
      <c r="AT79" s="250">
        <f t="shared" si="19"/>
        <v>0</v>
      </c>
      <c r="AU79" s="226"/>
      <c r="AV79" s="54"/>
      <c r="AW79" s="55" t="s">
        <v>481</v>
      </c>
      <c r="AX79" s="56"/>
      <c r="AY79" s="30">
        <f t="shared" si="23"/>
        <v>0</v>
      </c>
      <c r="AZ79" s="30"/>
      <c r="BA79" s="100"/>
      <c r="BB79" s="258">
        <f t="shared" si="22"/>
        <v>69</v>
      </c>
      <c r="BC79" s="285" t="s">
        <v>753</v>
      </c>
      <c r="BD79" s="246" t="s">
        <v>33</v>
      </c>
      <c r="BE79" s="246">
        <v>3</v>
      </c>
      <c r="BF79" s="255" t="s">
        <v>754</v>
      </c>
      <c r="BG79" s="256" t="s">
        <v>755</v>
      </c>
      <c r="BH79" s="256" t="s">
        <v>756</v>
      </c>
      <c r="BI79" s="256" t="s">
        <v>757</v>
      </c>
      <c r="BJ79" s="257" t="s">
        <v>758</v>
      </c>
      <c r="BK79" s="1"/>
    </row>
    <row r="80" spans="1:63" x14ac:dyDescent="0.2">
      <c r="A80" s="1"/>
      <c r="B80" s="245">
        <f t="shared" si="21"/>
        <v>70</v>
      </c>
      <c r="C80" s="284" t="s">
        <v>759</v>
      </c>
      <c r="D80" s="325"/>
      <c r="E80" s="246" t="s">
        <v>33</v>
      </c>
      <c r="F80" s="246">
        <v>3</v>
      </c>
      <c r="G80" s="248" t="s">
        <v>496</v>
      </c>
      <c r="H80" s="249" t="s">
        <v>496</v>
      </c>
      <c r="I80" s="249" t="s">
        <v>496</v>
      </c>
      <c r="J80" s="249" t="s">
        <v>496</v>
      </c>
      <c r="K80" s="250">
        <f t="shared" si="12"/>
        <v>0</v>
      </c>
      <c r="L80" s="248" t="s">
        <v>496</v>
      </c>
      <c r="M80" s="249" t="s">
        <v>496</v>
      </c>
      <c r="N80" s="249" t="s">
        <v>496</v>
      </c>
      <c r="O80" s="249" t="s">
        <v>496</v>
      </c>
      <c r="P80" s="250">
        <f t="shared" si="13"/>
        <v>0</v>
      </c>
      <c r="Q80" s="248" t="s">
        <v>496</v>
      </c>
      <c r="R80" s="249" t="s">
        <v>496</v>
      </c>
      <c r="S80" s="249" t="s">
        <v>496</v>
      </c>
      <c r="T80" s="249" t="s">
        <v>496</v>
      </c>
      <c r="U80" s="250">
        <f t="shared" si="14"/>
        <v>0</v>
      </c>
      <c r="V80" s="248" t="s">
        <v>496</v>
      </c>
      <c r="W80" s="249" t="s">
        <v>496</v>
      </c>
      <c r="X80" s="249" t="s">
        <v>496</v>
      </c>
      <c r="Y80" s="249" t="s">
        <v>496</v>
      </c>
      <c r="Z80" s="250">
        <f t="shared" si="15"/>
        <v>0</v>
      </c>
      <c r="AA80" s="248" t="s">
        <v>496</v>
      </c>
      <c r="AB80" s="249" t="s">
        <v>496</v>
      </c>
      <c r="AC80" s="249" t="s">
        <v>496</v>
      </c>
      <c r="AD80" s="249" t="s">
        <v>496</v>
      </c>
      <c r="AE80" s="250">
        <f t="shared" si="16"/>
        <v>0</v>
      </c>
      <c r="AF80" s="248" t="s">
        <v>496</v>
      </c>
      <c r="AG80" s="249" t="s">
        <v>496</v>
      </c>
      <c r="AH80" s="249" t="s">
        <v>496</v>
      </c>
      <c r="AI80" s="249" t="s">
        <v>496</v>
      </c>
      <c r="AJ80" s="250">
        <f t="shared" si="17"/>
        <v>0</v>
      </c>
      <c r="AK80" s="248" t="s">
        <v>496</v>
      </c>
      <c r="AL80" s="249" t="s">
        <v>496</v>
      </c>
      <c r="AM80" s="249" t="s">
        <v>496</v>
      </c>
      <c r="AN80" s="249" t="s">
        <v>496</v>
      </c>
      <c r="AO80" s="250">
        <f t="shared" si="18"/>
        <v>0</v>
      </c>
      <c r="AP80" s="248" t="s">
        <v>496</v>
      </c>
      <c r="AQ80" s="249" t="s">
        <v>496</v>
      </c>
      <c r="AR80" s="249" t="s">
        <v>496</v>
      </c>
      <c r="AS80" s="249" t="s">
        <v>496</v>
      </c>
      <c r="AT80" s="250">
        <f t="shared" si="19"/>
        <v>0</v>
      </c>
      <c r="AU80" s="226"/>
      <c r="AV80" s="54"/>
      <c r="AW80" s="55" t="s">
        <v>481</v>
      </c>
      <c r="AX80" s="56"/>
      <c r="AY80" s="30">
        <f t="shared" si="23"/>
        <v>0</v>
      </c>
      <c r="AZ80" s="30"/>
      <c r="BA80" s="100"/>
      <c r="BB80" s="245">
        <f t="shared" si="22"/>
        <v>70</v>
      </c>
      <c r="BC80" s="285" t="s">
        <v>760</v>
      </c>
      <c r="BD80" s="246" t="s">
        <v>33</v>
      </c>
      <c r="BE80" s="246">
        <v>3</v>
      </c>
      <c r="BF80" s="255" t="s">
        <v>761</v>
      </c>
      <c r="BG80" s="256" t="s">
        <v>762</v>
      </c>
      <c r="BH80" s="256" t="s">
        <v>763</v>
      </c>
      <c r="BI80" s="256" t="s">
        <v>764</v>
      </c>
      <c r="BJ80" s="257" t="s">
        <v>765</v>
      </c>
      <c r="BK80" s="1"/>
    </row>
    <row r="81" spans="1:63" x14ac:dyDescent="0.2">
      <c r="A81" s="1"/>
      <c r="B81" s="286">
        <f t="shared" si="21"/>
        <v>71</v>
      </c>
      <c r="C81" s="284" t="s">
        <v>766</v>
      </c>
      <c r="D81" s="328"/>
      <c r="E81" s="267" t="s">
        <v>33</v>
      </c>
      <c r="F81" s="267">
        <v>3</v>
      </c>
      <c r="G81" s="248" t="s">
        <v>496</v>
      </c>
      <c r="H81" s="249" t="s">
        <v>496</v>
      </c>
      <c r="I81" s="249" t="s">
        <v>496</v>
      </c>
      <c r="J81" s="249" t="s">
        <v>496</v>
      </c>
      <c r="K81" s="250">
        <f t="shared" si="12"/>
        <v>0</v>
      </c>
      <c r="L81" s="248" t="s">
        <v>496</v>
      </c>
      <c r="M81" s="249" t="s">
        <v>496</v>
      </c>
      <c r="N81" s="249" t="s">
        <v>496</v>
      </c>
      <c r="O81" s="249" t="s">
        <v>496</v>
      </c>
      <c r="P81" s="250">
        <f t="shared" si="13"/>
        <v>0</v>
      </c>
      <c r="Q81" s="248" t="s">
        <v>496</v>
      </c>
      <c r="R81" s="249" t="s">
        <v>496</v>
      </c>
      <c r="S81" s="249" t="s">
        <v>496</v>
      </c>
      <c r="T81" s="249" t="s">
        <v>496</v>
      </c>
      <c r="U81" s="250">
        <f t="shared" si="14"/>
        <v>0</v>
      </c>
      <c r="V81" s="248" t="s">
        <v>496</v>
      </c>
      <c r="W81" s="249" t="s">
        <v>496</v>
      </c>
      <c r="X81" s="249" t="s">
        <v>496</v>
      </c>
      <c r="Y81" s="249" t="s">
        <v>496</v>
      </c>
      <c r="Z81" s="250">
        <f t="shared" si="15"/>
        <v>0</v>
      </c>
      <c r="AA81" s="248" t="s">
        <v>496</v>
      </c>
      <c r="AB81" s="249" t="s">
        <v>496</v>
      </c>
      <c r="AC81" s="249" t="s">
        <v>496</v>
      </c>
      <c r="AD81" s="249" t="s">
        <v>496</v>
      </c>
      <c r="AE81" s="250">
        <f t="shared" si="16"/>
        <v>0</v>
      </c>
      <c r="AF81" s="248" t="s">
        <v>496</v>
      </c>
      <c r="AG81" s="249" t="s">
        <v>496</v>
      </c>
      <c r="AH81" s="249" t="s">
        <v>496</v>
      </c>
      <c r="AI81" s="249" t="s">
        <v>496</v>
      </c>
      <c r="AJ81" s="250">
        <f t="shared" si="17"/>
        <v>0</v>
      </c>
      <c r="AK81" s="248" t="s">
        <v>496</v>
      </c>
      <c r="AL81" s="249" t="s">
        <v>496</v>
      </c>
      <c r="AM81" s="249" t="s">
        <v>496</v>
      </c>
      <c r="AN81" s="249" t="s">
        <v>496</v>
      </c>
      <c r="AO81" s="250">
        <f t="shared" si="18"/>
        <v>0</v>
      </c>
      <c r="AP81" s="248" t="s">
        <v>496</v>
      </c>
      <c r="AQ81" s="249" t="s">
        <v>496</v>
      </c>
      <c r="AR81" s="249" t="s">
        <v>496</v>
      </c>
      <c r="AS81" s="249" t="s">
        <v>496</v>
      </c>
      <c r="AT81" s="250">
        <f t="shared" si="19"/>
        <v>0</v>
      </c>
      <c r="AU81" s="226"/>
      <c r="AV81" s="54"/>
      <c r="AW81" s="55" t="s">
        <v>481</v>
      </c>
      <c r="AX81" s="56"/>
      <c r="AY81" s="30">
        <f t="shared" si="23"/>
        <v>0</v>
      </c>
      <c r="AZ81" s="30"/>
      <c r="BA81" s="100"/>
      <c r="BB81" s="286">
        <f t="shared" si="22"/>
        <v>71</v>
      </c>
      <c r="BC81" s="285" t="s">
        <v>767</v>
      </c>
      <c r="BD81" s="267" t="s">
        <v>33</v>
      </c>
      <c r="BE81" s="267">
        <v>3</v>
      </c>
      <c r="BF81" s="255" t="s">
        <v>768</v>
      </c>
      <c r="BG81" s="256" t="s">
        <v>769</v>
      </c>
      <c r="BH81" s="256" t="s">
        <v>770</v>
      </c>
      <c r="BI81" s="256" t="s">
        <v>771</v>
      </c>
      <c r="BJ81" s="257" t="s">
        <v>772</v>
      </c>
      <c r="BK81" s="1"/>
    </row>
    <row r="82" spans="1:63" x14ac:dyDescent="0.2">
      <c r="A82" s="1"/>
      <c r="B82" s="287">
        <f t="shared" si="21"/>
        <v>72</v>
      </c>
      <c r="C82" s="288" t="s">
        <v>773</v>
      </c>
      <c r="D82" s="328"/>
      <c r="E82" s="267" t="s">
        <v>33</v>
      </c>
      <c r="F82" s="329">
        <v>3</v>
      </c>
      <c r="G82" s="269" t="s">
        <v>496</v>
      </c>
      <c r="H82" s="270" t="s">
        <v>496</v>
      </c>
      <c r="I82" s="270" t="s">
        <v>496</v>
      </c>
      <c r="J82" s="270" t="s">
        <v>496</v>
      </c>
      <c r="K82" s="271">
        <f t="shared" si="12"/>
        <v>0</v>
      </c>
      <c r="L82" s="269" t="s">
        <v>496</v>
      </c>
      <c r="M82" s="270" t="s">
        <v>496</v>
      </c>
      <c r="N82" s="270" t="s">
        <v>496</v>
      </c>
      <c r="O82" s="270" t="s">
        <v>496</v>
      </c>
      <c r="P82" s="271">
        <f t="shared" si="13"/>
        <v>0</v>
      </c>
      <c r="Q82" s="269" t="s">
        <v>496</v>
      </c>
      <c r="R82" s="270" t="s">
        <v>496</v>
      </c>
      <c r="S82" s="270" t="s">
        <v>496</v>
      </c>
      <c r="T82" s="270" t="s">
        <v>496</v>
      </c>
      <c r="U82" s="271">
        <f t="shared" si="14"/>
        <v>0</v>
      </c>
      <c r="V82" s="269" t="s">
        <v>496</v>
      </c>
      <c r="W82" s="270" t="s">
        <v>496</v>
      </c>
      <c r="X82" s="270" t="s">
        <v>496</v>
      </c>
      <c r="Y82" s="270" t="s">
        <v>496</v>
      </c>
      <c r="Z82" s="271">
        <f t="shared" si="15"/>
        <v>0</v>
      </c>
      <c r="AA82" s="269" t="s">
        <v>496</v>
      </c>
      <c r="AB82" s="270" t="s">
        <v>496</v>
      </c>
      <c r="AC82" s="270" t="s">
        <v>496</v>
      </c>
      <c r="AD82" s="270" t="s">
        <v>496</v>
      </c>
      <c r="AE82" s="271">
        <f t="shared" si="16"/>
        <v>0</v>
      </c>
      <c r="AF82" s="269" t="s">
        <v>496</v>
      </c>
      <c r="AG82" s="270" t="s">
        <v>496</v>
      </c>
      <c r="AH82" s="270" t="s">
        <v>496</v>
      </c>
      <c r="AI82" s="270" t="s">
        <v>496</v>
      </c>
      <c r="AJ82" s="271">
        <f t="shared" si="17"/>
        <v>0</v>
      </c>
      <c r="AK82" s="269" t="s">
        <v>496</v>
      </c>
      <c r="AL82" s="270" t="s">
        <v>496</v>
      </c>
      <c r="AM82" s="270" t="s">
        <v>496</v>
      </c>
      <c r="AN82" s="270" t="s">
        <v>496</v>
      </c>
      <c r="AO82" s="271">
        <f t="shared" si="18"/>
        <v>0</v>
      </c>
      <c r="AP82" s="269" t="s">
        <v>496</v>
      </c>
      <c r="AQ82" s="270" t="s">
        <v>496</v>
      </c>
      <c r="AR82" s="270" t="s">
        <v>496</v>
      </c>
      <c r="AS82" s="270" t="s">
        <v>496</v>
      </c>
      <c r="AT82" s="271">
        <f t="shared" si="19"/>
        <v>0</v>
      </c>
      <c r="AU82" s="226"/>
      <c r="AV82" s="292"/>
      <c r="AW82" s="55" t="s">
        <v>481</v>
      </c>
      <c r="AX82" s="56"/>
      <c r="AY82" s="30">
        <f t="shared" si="23"/>
        <v>0</v>
      </c>
      <c r="AZ82" s="30"/>
      <c r="BA82" s="100"/>
      <c r="BB82" s="287">
        <f t="shared" si="22"/>
        <v>72</v>
      </c>
      <c r="BC82" s="289" t="s">
        <v>774</v>
      </c>
      <c r="BD82" s="267" t="s">
        <v>33</v>
      </c>
      <c r="BE82" s="329">
        <v>3</v>
      </c>
      <c r="BF82" s="272" t="s">
        <v>775</v>
      </c>
      <c r="BG82" s="273" t="s">
        <v>776</v>
      </c>
      <c r="BH82" s="273" t="s">
        <v>777</v>
      </c>
      <c r="BI82" s="273" t="s">
        <v>778</v>
      </c>
      <c r="BJ82" s="274" t="s">
        <v>779</v>
      </c>
      <c r="BK82" s="1"/>
    </row>
    <row r="83" spans="1:63" x14ac:dyDescent="0.2">
      <c r="A83" s="1"/>
      <c r="B83" s="286">
        <f t="shared" si="21"/>
        <v>73</v>
      </c>
      <c r="C83" s="284" t="s">
        <v>780</v>
      </c>
      <c r="D83" s="325"/>
      <c r="E83" s="246" t="s">
        <v>33</v>
      </c>
      <c r="F83" s="290">
        <v>3</v>
      </c>
      <c r="G83" s="291" t="s">
        <v>496</v>
      </c>
      <c r="H83" s="249" t="s">
        <v>496</v>
      </c>
      <c r="I83" s="249" t="s">
        <v>496</v>
      </c>
      <c r="J83" s="249" t="s">
        <v>496</v>
      </c>
      <c r="K83" s="250">
        <f t="shared" si="12"/>
        <v>0</v>
      </c>
      <c r="L83" s="291" t="s">
        <v>496</v>
      </c>
      <c r="M83" s="249" t="s">
        <v>496</v>
      </c>
      <c r="N83" s="249" t="s">
        <v>496</v>
      </c>
      <c r="O83" s="249" t="s">
        <v>496</v>
      </c>
      <c r="P83" s="250">
        <f t="shared" si="13"/>
        <v>0</v>
      </c>
      <c r="Q83" s="291" t="s">
        <v>496</v>
      </c>
      <c r="R83" s="249" t="s">
        <v>496</v>
      </c>
      <c r="S83" s="249" t="s">
        <v>496</v>
      </c>
      <c r="T83" s="249" t="s">
        <v>496</v>
      </c>
      <c r="U83" s="250">
        <f t="shared" si="14"/>
        <v>0</v>
      </c>
      <c r="V83" s="291" t="s">
        <v>496</v>
      </c>
      <c r="W83" s="249" t="s">
        <v>496</v>
      </c>
      <c r="X83" s="249" t="s">
        <v>496</v>
      </c>
      <c r="Y83" s="249" t="s">
        <v>496</v>
      </c>
      <c r="Z83" s="250">
        <f t="shared" si="15"/>
        <v>0</v>
      </c>
      <c r="AA83" s="291" t="s">
        <v>496</v>
      </c>
      <c r="AB83" s="249" t="s">
        <v>496</v>
      </c>
      <c r="AC83" s="249" t="s">
        <v>496</v>
      </c>
      <c r="AD83" s="249" t="s">
        <v>496</v>
      </c>
      <c r="AE83" s="250">
        <f t="shared" si="16"/>
        <v>0</v>
      </c>
      <c r="AF83" s="291" t="s">
        <v>496</v>
      </c>
      <c r="AG83" s="249" t="s">
        <v>496</v>
      </c>
      <c r="AH83" s="249" t="s">
        <v>496</v>
      </c>
      <c r="AI83" s="249" t="s">
        <v>496</v>
      </c>
      <c r="AJ83" s="250">
        <f t="shared" si="17"/>
        <v>0</v>
      </c>
      <c r="AK83" s="291" t="s">
        <v>496</v>
      </c>
      <c r="AL83" s="249" t="s">
        <v>496</v>
      </c>
      <c r="AM83" s="249" t="s">
        <v>496</v>
      </c>
      <c r="AN83" s="249" t="s">
        <v>496</v>
      </c>
      <c r="AO83" s="250">
        <f t="shared" si="18"/>
        <v>0</v>
      </c>
      <c r="AP83" s="291" t="s">
        <v>496</v>
      </c>
      <c r="AQ83" s="249" t="s">
        <v>496</v>
      </c>
      <c r="AR83" s="249" t="s">
        <v>496</v>
      </c>
      <c r="AS83" s="249" t="s">
        <v>496</v>
      </c>
      <c r="AT83" s="250">
        <f t="shared" si="19"/>
        <v>0</v>
      </c>
      <c r="AU83" s="226"/>
      <c r="AV83" s="54"/>
      <c r="AW83" s="55" t="s">
        <v>481</v>
      </c>
      <c r="AX83" s="56"/>
      <c r="AY83" s="30">
        <f t="shared" si="23"/>
        <v>0</v>
      </c>
      <c r="AZ83" s="30"/>
      <c r="BA83" s="100"/>
      <c r="BB83" s="286">
        <f t="shared" si="22"/>
        <v>73</v>
      </c>
      <c r="BC83" s="285" t="s">
        <v>781</v>
      </c>
      <c r="BD83" s="246" t="s">
        <v>33</v>
      </c>
      <c r="BE83" s="290">
        <v>3</v>
      </c>
      <c r="BF83" s="330" t="s">
        <v>782</v>
      </c>
      <c r="BG83" s="256" t="s">
        <v>783</v>
      </c>
      <c r="BH83" s="256" t="s">
        <v>784</v>
      </c>
      <c r="BI83" s="256" t="s">
        <v>785</v>
      </c>
      <c r="BJ83" s="257" t="s">
        <v>786</v>
      </c>
      <c r="BK83" s="1"/>
    </row>
    <row r="84" spans="1:63" x14ac:dyDescent="0.2">
      <c r="A84" s="1"/>
      <c r="B84" s="286">
        <f t="shared" si="21"/>
        <v>74</v>
      </c>
      <c r="C84" s="284" t="s">
        <v>787</v>
      </c>
      <c r="D84" s="325"/>
      <c r="E84" s="246" t="s">
        <v>33</v>
      </c>
      <c r="F84" s="290">
        <v>3</v>
      </c>
      <c r="G84" s="291" t="s">
        <v>496</v>
      </c>
      <c r="H84" s="249" t="s">
        <v>496</v>
      </c>
      <c r="I84" s="249" t="s">
        <v>496</v>
      </c>
      <c r="J84" s="249" t="s">
        <v>496</v>
      </c>
      <c r="K84" s="250">
        <f t="shared" si="12"/>
        <v>0</v>
      </c>
      <c r="L84" s="291" t="s">
        <v>496</v>
      </c>
      <c r="M84" s="249" t="s">
        <v>496</v>
      </c>
      <c r="N84" s="249" t="s">
        <v>496</v>
      </c>
      <c r="O84" s="249" t="s">
        <v>496</v>
      </c>
      <c r="P84" s="250">
        <f t="shared" si="13"/>
        <v>0</v>
      </c>
      <c r="Q84" s="291" t="s">
        <v>496</v>
      </c>
      <c r="R84" s="249" t="s">
        <v>496</v>
      </c>
      <c r="S84" s="249" t="s">
        <v>496</v>
      </c>
      <c r="T84" s="249" t="s">
        <v>496</v>
      </c>
      <c r="U84" s="250">
        <f t="shared" si="14"/>
        <v>0</v>
      </c>
      <c r="V84" s="291" t="s">
        <v>496</v>
      </c>
      <c r="W84" s="249" t="s">
        <v>496</v>
      </c>
      <c r="X84" s="249" t="s">
        <v>496</v>
      </c>
      <c r="Y84" s="249" t="s">
        <v>496</v>
      </c>
      <c r="Z84" s="250">
        <f t="shared" si="15"/>
        <v>0</v>
      </c>
      <c r="AA84" s="291" t="s">
        <v>496</v>
      </c>
      <c r="AB84" s="249" t="s">
        <v>496</v>
      </c>
      <c r="AC84" s="249" t="s">
        <v>496</v>
      </c>
      <c r="AD84" s="249" t="s">
        <v>496</v>
      </c>
      <c r="AE84" s="250">
        <f t="shared" si="16"/>
        <v>0</v>
      </c>
      <c r="AF84" s="291" t="s">
        <v>496</v>
      </c>
      <c r="AG84" s="249" t="s">
        <v>496</v>
      </c>
      <c r="AH84" s="249" t="s">
        <v>496</v>
      </c>
      <c r="AI84" s="249" t="s">
        <v>496</v>
      </c>
      <c r="AJ84" s="250">
        <f t="shared" si="17"/>
        <v>0</v>
      </c>
      <c r="AK84" s="291" t="s">
        <v>496</v>
      </c>
      <c r="AL84" s="249" t="s">
        <v>496</v>
      </c>
      <c r="AM84" s="249" t="s">
        <v>496</v>
      </c>
      <c r="AN84" s="249" t="s">
        <v>496</v>
      </c>
      <c r="AO84" s="250">
        <f t="shared" si="18"/>
        <v>0</v>
      </c>
      <c r="AP84" s="291" t="s">
        <v>496</v>
      </c>
      <c r="AQ84" s="249" t="s">
        <v>496</v>
      </c>
      <c r="AR84" s="249" t="s">
        <v>496</v>
      </c>
      <c r="AS84" s="249" t="s">
        <v>496</v>
      </c>
      <c r="AT84" s="250">
        <f t="shared" si="19"/>
        <v>0</v>
      </c>
      <c r="AU84" s="226"/>
      <c r="AV84" s="54"/>
      <c r="AW84" s="55" t="s">
        <v>481</v>
      </c>
      <c r="AX84" s="56"/>
      <c r="AY84" s="30">
        <f t="shared" si="23"/>
        <v>0</v>
      </c>
      <c r="AZ84" s="30"/>
      <c r="BA84" s="100"/>
      <c r="BB84" s="286">
        <f t="shared" si="22"/>
        <v>74</v>
      </c>
      <c r="BC84" s="285" t="s">
        <v>788</v>
      </c>
      <c r="BD84" s="246" t="s">
        <v>33</v>
      </c>
      <c r="BE84" s="290">
        <v>3</v>
      </c>
      <c r="BF84" s="330" t="s">
        <v>789</v>
      </c>
      <c r="BG84" s="256" t="s">
        <v>790</v>
      </c>
      <c r="BH84" s="256" t="s">
        <v>791</v>
      </c>
      <c r="BI84" s="256" t="s">
        <v>792</v>
      </c>
      <c r="BJ84" s="257" t="s">
        <v>793</v>
      </c>
      <c r="BK84" s="1"/>
    </row>
    <row r="85" spans="1:63" x14ac:dyDescent="0.2">
      <c r="A85" s="1"/>
      <c r="B85" s="286">
        <f t="shared" si="21"/>
        <v>75</v>
      </c>
      <c r="C85" s="284" t="s">
        <v>794</v>
      </c>
      <c r="D85" s="325"/>
      <c r="E85" s="246" t="s">
        <v>33</v>
      </c>
      <c r="F85" s="290">
        <v>3</v>
      </c>
      <c r="G85" s="291" t="s">
        <v>496</v>
      </c>
      <c r="H85" s="249" t="s">
        <v>496</v>
      </c>
      <c r="I85" s="249" t="s">
        <v>496</v>
      </c>
      <c r="J85" s="249" t="s">
        <v>496</v>
      </c>
      <c r="K85" s="250">
        <f t="shared" si="12"/>
        <v>0</v>
      </c>
      <c r="L85" s="291" t="s">
        <v>496</v>
      </c>
      <c r="M85" s="249" t="s">
        <v>496</v>
      </c>
      <c r="N85" s="249" t="s">
        <v>496</v>
      </c>
      <c r="O85" s="249" t="s">
        <v>496</v>
      </c>
      <c r="P85" s="250">
        <f t="shared" si="13"/>
        <v>0</v>
      </c>
      <c r="Q85" s="291" t="s">
        <v>496</v>
      </c>
      <c r="R85" s="249" t="s">
        <v>496</v>
      </c>
      <c r="S85" s="249" t="s">
        <v>496</v>
      </c>
      <c r="T85" s="249" t="s">
        <v>496</v>
      </c>
      <c r="U85" s="250">
        <f t="shared" si="14"/>
        <v>0</v>
      </c>
      <c r="V85" s="291" t="s">
        <v>496</v>
      </c>
      <c r="W85" s="249" t="s">
        <v>496</v>
      </c>
      <c r="X85" s="249" t="s">
        <v>496</v>
      </c>
      <c r="Y85" s="249" t="s">
        <v>496</v>
      </c>
      <c r="Z85" s="250">
        <f t="shared" si="15"/>
        <v>0</v>
      </c>
      <c r="AA85" s="291" t="s">
        <v>496</v>
      </c>
      <c r="AB85" s="249" t="s">
        <v>496</v>
      </c>
      <c r="AC85" s="249" t="s">
        <v>496</v>
      </c>
      <c r="AD85" s="249" t="s">
        <v>496</v>
      </c>
      <c r="AE85" s="250">
        <f t="shared" si="16"/>
        <v>0</v>
      </c>
      <c r="AF85" s="291" t="s">
        <v>496</v>
      </c>
      <c r="AG85" s="249" t="s">
        <v>496</v>
      </c>
      <c r="AH85" s="249" t="s">
        <v>496</v>
      </c>
      <c r="AI85" s="249" t="s">
        <v>496</v>
      </c>
      <c r="AJ85" s="250">
        <f t="shared" si="17"/>
        <v>0</v>
      </c>
      <c r="AK85" s="291" t="s">
        <v>496</v>
      </c>
      <c r="AL85" s="249" t="s">
        <v>496</v>
      </c>
      <c r="AM85" s="249" t="s">
        <v>496</v>
      </c>
      <c r="AN85" s="249" t="s">
        <v>496</v>
      </c>
      <c r="AO85" s="250">
        <f t="shared" si="18"/>
        <v>0</v>
      </c>
      <c r="AP85" s="291" t="s">
        <v>496</v>
      </c>
      <c r="AQ85" s="249" t="s">
        <v>496</v>
      </c>
      <c r="AR85" s="249" t="s">
        <v>496</v>
      </c>
      <c r="AS85" s="249" t="s">
        <v>496</v>
      </c>
      <c r="AT85" s="250">
        <f t="shared" si="19"/>
        <v>0</v>
      </c>
      <c r="AU85" s="226"/>
      <c r="AV85" s="54"/>
      <c r="AW85" s="55" t="s">
        <v>481</v>
      </c>
      <c r="AX85" s="56"/>
      <c r="AY85" s="30">
        <f t="shared" si="23"/>
        <v>0</v>
      </c>
      <c r="AZ85" s="30"/>
      <c r="BA85" s="100"/>
      <c r="BB85" s="286">
        <f t="shared" si="22"/>
        <v>75</v>
      </c>
      <c r="BC85" s="285" t="s">
        <v>795</v>
      </c>
      <c r="BD85" s="246" t="s">
        <v>33</v>
      </c>
      <c r="BE85" s="290">
        <v>3</v>
      </c>
      <c r="BF85" s="330" t="s">
        <v>796</v>
      </c>
      <c r="BG85" s="256" t="s">
        <v>797</v>
      </c>
      <c r="BH85" s="256" t="s">
        <v>798</v>
      </c>
      <c r="BI85" s="256" t="s">
        <v>799</v>
      </c>
      <c r="BJ85" s="257" t="s">
        <v>800</v>
      </c>
      <c r="BK85" s="1"/>
    </row>
    <row r="86" spans="1:63" x14ac:dyDescent="0.2">
      <c r="A86" s="1"/>
      <c r="B86" s="286">
        <f t="shared" si="21"/>
        <v>76</v>
      </c>
      <c r="C86" s="284" t="s">
        <v>801</v>
      </c>
      <c r="D86" s="325"/>
      <c r="E86" s="246" t="s">
        <v>33</v>
      </c>
      <c r="F86" s="290">
        <v>3</v>
      </c>
      <c r="G86" s="291" t="s">
        <v>496</v>
      </c>
      <c r="H86" s="249" t="s">
        <v>496</v>
      </c>
      <c r="I86" s="249" t="s">
        <v>496</v>
      </c>
      <c r="J86" s="249" t="s">
        <v>496</v>
      </c>
      <c r="K86" s="250">
        <f t="shared" si="12"/>
        <v>0</v>
      </c>
      <c r="L86" s="291" t="s">
        <v>496</v>
      </c>
      <c r="M86" s="249" t="s">
        <v>496</v>
      </c>
      <c r="N86" s="249" t="s">
        <v>496</v>
      </c>
      <c r="O86" s="249" t="s">
        <v>496</v>
      </c>
      <c r="P86" s="250">
        <f t="shared" si="13"/>
        <v>0</v>
      </c>
      <c r="Q86" s="291" t="s">
        <v>496</v>
      </c>
      <c r="R86" s="249" t="s">
        <v>496</v>
      </c>
      <c r="S86" s="249" t="s">
        <v>496</v>
      </c>
      <c r="T86" s="249" t="s">
        <v>496</v>
      </c>
      <c r="U86" s="250">
        <f t="shared" si="14"/>
        <v>0</v>
      </c>
      <c r="V86" s="291" t="s">
        <v>496</v>
      </c>
      <c r="W86" s="249" t="s">
        <v>496</v>
      </c>
      <c r="X86" s="249" t="s">
        <v>496</v>
      </c>
      <c r="Y86" s="249" t="s">
        <v>496</v>
      </c>
      <c r="Z86" s="250">
        <f t="shared" si="15"/>
        <v>0</v>
      </c>
      <c r="AA86" s="291" t="s">
        <v>496</v>
      </c>
      <c r="AB86" s="249" t="s">
        <v>496</v>
      </c>
      <c r="AC86" s="249" t="s">
        <v>496</v>
      </c>
      <c r="AD86" s="249" t="s">
        <v>496</v>
      </c>
      <c r="AE86" s="250">
        <f t="shared" si="16"/>
        <v>0</v>
      </c>
      <c r="AF86" s="291" t="s">
        <v>496</v>
      </c>
      <c r="AG86" s="249" t="s">
        <v>496</v>
      </c>
      <c r="AH86" s="249" t="s">
        <v>496</v>
      </c>
      <c r="AI86" s="249" t="s">
        <v>496</v>
      </c>
      <c r="AJ86" s="250">
        <f t="shared" si="17"/>
        <v>0</v>
      </c>
      <c r="AK86" s="291" t="s">
        <v>496</v>
      </c>
      <c r="AL86" s="249" t="s">
        <v>496</v>
      </c>
      <c r="AM86" s="249" t="s">
        <v>496</v>
      </c>
      <c r="AN86" s="249" t="s">
        <v>496</v>
      </c>
      <c r="AO86" s="250">
        <f t="shared" si="18"/>
        <v>0</v>
      </c>
      <c r="AP86" s="291" t="s">
        <v>496</v>
      </c>
      <c r="AQ86" s="249" t="s">
        <v>496</v>
      </c>
      <c r="AR86" s="249" t="s">
        <v>496</v>
      </c>
      <c r="AS86" s="249" t="s">
        <v>496</v>
      </c>
      <c r="AT86" s="250">
        <f t="shared" si="19"/>
        <v>0</v>
      </c>
      <c r="AU86" s="226"/>
      <c r="AV86" s="54"/>
      <c r="AW86" s="55" t="s">
        <v>481</v>
      </c>
      <c r="AX86" s="56"/>
      <c r="AY86" s="30">
        <f t="shared" si="23"/>
        <v>0</v>
      </c>
      <c r="AZ86" s="30"/>
      <c r="BA86" s="100"/>
      <c r="BB86" s="286">
        <f t="shared" si="22"/>
        <v>76</v>
      </c>
      <c r="BC86" s="285" t="s">
        <v>802</v>
      </c>
      <c r="BD86" s="246" t="s">
        <v>33</v>
      </c>
      <c r="BE86" s="290">
        <v>3</v>
      </c>
      <c r="BF86" s="330" t="s">
        <v>803</v>
      </c>
      <c r="BG86" s="256" t="s">
        <v>804</v>
      </c>
      <c r="BH86" s="256" t="s">
        <v>805</v>
      </c>
      <c r="BI86" s="256" t="s">
        <v>806</v>
      </c>
      <c r="BJ86" s="257" t="s">
        <v>807</v>
      </c>
      <c r="BK86" s="1"/>
    </row>
    <row r="87" spans="1:63" ht="15" thickBot="1" x14ac:dyDescent="0.25">
      <c r="A87" s="1"/>
      <c r="B87" s="293">
        <f t="shared" si="21"/>
        <v>77</v>
      </c>
      <c r="C87" s="294" t="s">
        <v>808</v>
      </c>
      <c r="D87" s="331"/>
      <c r="E87" s="332" t="s">
        <v>33</v>
      </c>
      <c r="F87" s="297">
        <v>3</v>
      </c>
      <c r="G87" s="298" t="s">
        <v>496</v>
      </c>
      <c r="H87" s="299" t="s">
        <v>496</v>
      </c>
      <c r="I87" s="299" t="s">
        <v>496</v>
      </c>
      <c r="J87" s="299" t="s">
        <v>496</v>
      </c>
      <c r="K87" s="300">
        <f t="shared" si="12"/>
        <v>0</v>
      </c>
      <c r="L87" s="298" t="s">
        <v>496</v>
      </c>
      <c r="M87" s="299" t="s">
        <v>496</v>
      </c>
      <c r="N87" s="299" t="s">
        <v>496</v>
      </c>
      <c r="O87" s="299" t="s">
        <v>496</v>
      </c>
      <c r="P87" s="300">
        <f t="shared" si="13"/>
        <v>0</v>
      </c>
      <c r="Q87" s="298" t="s">
        <v>496</v>
      </c>
      <c r="R87" s="299" t="s">
        <v>496</v>
      </c>
      <c r="S87" s="299" t="s">
        <v>496</v>
      </c>
      <c r="T87" s="299" t="s">
        <v>496</v>
      </c>
      <c r="U87" s="300">
        <f t="shared" si="14"/>
        <v>0</v>
      </c>
      <c r="V87" s="298" t="s">
        <v>496</v>
      </c>
      <c r="W87" s="299" t="s">
        <v>496</v>
      </c>
      <c r="X87" s="299" t="s">
        <v>496</v>
      </c>
      <c r="Y87" s="299" t="s">
        <v>496</v>
      </c>
      <c r="Z87" s="300">
        <f t="shared" si="15"/>
        <v>0</v>
      </c>
      <c r="AA87" s="298" t="s">
        <v>496</v>
      </c>
      <c r="AB87" s="299" t="s">
        <v>496</v>
      </c>
      <c r="AC87" s="299" t="s">
        <v>496</v>
      </c>
      <c r="AD87" s="299" t="s">
        <v>496</v>
      </c>
      <c r="AE87" s="300">
        <f t="shared" si="16"/>
        <v>0</v>
      </c>
      <c r="AF87" s="298" t="s">
        <v>496</v>
      </c>
      <c r="AG87" s="299" t="s">
        <v>496</v>
      </c>
      <c r="AH87" s="299" t="s">
        <v>496</v>
      </c>
      <c r="AI87" s="299" t="s">
        <v>496</v>
      </c>
      <c r="AJ87" s="300">
        <f t="shared" si="17"/>
        <v>0</v>
      </c>
      <c r="AK87" s="298" t="s">
        <v>496</v>
      </c>
      <c r="AL87" s="299" t="s">
        <v>496</v>
      </c>
      <c r="AM87" s="299" t="s">
        <v>496</v>
      </c>
      <c r="AN87" s="299" t="s">
        <v>496</v>
      </c>
      <c r="AO87" s="300">
        <f t="shared" si="18"/>
        <v>0</v>
      </c>
      <c r="AP87" s="298" t="s">
        <v>496</v>
      </c>
      <c r="AQ87" s="299" t="s">
        <v>496</v>
      </c>
      <c r="AR87" s="299" t="s">
        <v>496</v>
      </c>
      <c r="AS87" s="299" t="s">
        <v>496</v>
      </c>
      <c r="AT87" s="300">
        <f t="shared" si="19"/>
        <v>0</v>
      </c>
      <c r="AU87" s="226"/>
      <c r="AV87" s="333"/>
      <c r="AW87" s="55" t="s">
        <v>481</v>
      </c>
      <c r="AX87" s="56"/>
      <c r="AY87" s="30">
        <f t="shared" si="23"/>
        <v>0</v>
      </c>
      <c r="AZ87" s="30"/>
      <c r="BA87" s="100"/>
      <c r="BB87" s="293">
        <f t="shared" si="22"/>
        <v>77</v>
      </c>
      <c r="BC87" s="301" t="s">
        <v>809</v>
      </c>
      <c r="BD87" s="332" t="s">
        <v>33</v>
      </c>
      <c r="BE87" s="297">
        <v>3</v>
      </c>
      <c r="BF87" s="334" t="s">
        <v>810</v>
      </c>
      <c r="BG87" s="302" t="s">
        <v>811</v>
      </c>
      <c r="BH87" s="302" t="s">
        <v>812</v>
      </c>
      <c r="BI87" s="302" t="s">
        <v>813</v>
      </c>
      <c r="BJ87" s="303" t="s">
        <v>814</v>
      </c>
      <c r="BK87" s="1"/>
    </row>
    <row r="88" spans="1:63" ht="15" thickBot="1" x14ac:dyDescent="0.25">
      <c r="A88" s="1"/>
      <c r="B88" s="304">
        <f t="shared" si="21"/>
        <v>78</v>
      </c>
      <c r="C88" s="305" t="s">
        <v>815</v>
      </c>
      <c r="D88" s="306"/>
      <c r="E88" s="307" t="s">
        <v>33</v>
      </c>
      <c r="F88" s="308">
        <v>3</v>
      </c>
      <c r="G88" s="309">
        <f>SUM(G50:G87)</f>
        <v>6.9705353423445707E-2</v>
      </c>
      <c r="H88" s="310">
        <f>SUM(H50:H87)</f>
        <v>0.327835080562698</v>
      </c>
      <c r="I88" s="310">
        <f>SUM(I50:I87)</f>
        <v>1.4058708811173581</v>
      </c>
      <c r="J88" s="310">
        <f>SUM(J50:J87)</f>
        <v>2.8781296293109588</v>
      </c>
      <c r="K88" s="311">
        <f t="shared" si="12"/>
        <v>4.6815409444144604</v>
      </c>
      <c r="L88" s="309">
        <f>SUM(L50:L87)</f>
        <v>9.6418221852157426E-2</v>
      </c>
      <c r="M88" s="310">
        <f>SUM(M50:M87)</f>
        <v>0.36938620425244933</v>
      </c>
      <c r="N88" s="310">
        <f>SUM(N50:N87)</f>
        <v>1.5767274970417928</v>
      </c>
      <c r="O88" s="310">
        <f>SUM(O50:O87)</f>
        <v>3.7601422987145563</v>
      </c>
      <c r="P88" s="311">
        <f t="shared" si="13"/>
        <v>5.8026742218609559</v>
      </c>
      <c r="Q88" s="309">
        <f>SUM(Q50:Q87)</f>
        <v>0.17692089491458868</v>
      </c>
      <c r="R88" s="310">
        <f>SUM(R50:R87)</f>
        <v>0.41979656659491932</v>
      </c>
      <c r="S88" s="310">
        <f>SUM(S50:S87)</f>
        <v>1.8698979758486274</v>
      </c>
      <c r="T88" s="310">
        <f>SUM(T50:T87)</f>
        <v>3.410955413127573</v>
      </c>
      <c r="U88" s="311">
        <f t="shared" si="14"/>
        <v>5.8775708504857089</v>
      </c>
      <c r="V88" s="309">
        <f>SUM(V50:V87)</f>
        <v>0.70261627047754582</v>
      </c>
      <c r="W88" s="310">
        <f>SUM(W50:W87)</f>
        <v>0.43164537645704665</v>
      </c>
      <c r="X88" s="310">
        <f>SUM(X50:X87)</f>
        <v>4.1138689572010518</v>
      </c>
      <c r="Y88" s="310">
        <f>SUM(Y50:Y87)</f>
        <v>0.93393157645540803</v>
      </c>
      <c r="Z88" s="311">
        <f t="shared" si="15"/>
        <v>6.1820621805910525</v>
      </c>
      <c r="AA88" s="309">
        <f>SUM(AA50:AA87)</f>
        <v>0.72554806312551601</v>
      </c>
      <c r="AB88" s="310">
        <f>SUM(AB50:AB87)</f>
        <v>0.44421734432268523</v>
      </c>
      <c r="AC88" s="310">
        <f>SUM(AC50:AC87)</f>
        <v>4.2340723558451145</v>
      </c>
      <c r="AD88" s="310">
        <f>SUM(AD50:AD87)</f>
        <v>1.0471193760403343</v>
      </c>
      <c r="AE88" s="311">
        <f t="shared" si="16"/>
        <v>6.4509571393336502</v>
      </c>
      <c r="AF88" s="309">
        <f>SUM(AF50:AF87)</f>
        <v>0.47542425296712176</v>
      </c>
      <c r="AG88" s="310">
        <f>SUM(AG50:AG87)</f>
        <v>0.45944072884817572</v>
      </c>
      <c r="AH88" s="310">
        <f>SUM(AH50:AH87)</f>
        <v>3.2676023396513809</v>
      </c>
      <c r="AI88" s="310">
        <f>SUM(AI50:AI87)</f>
        <v>1.1610493185767568</v>
      </c>
      <c r="AJ88" s="311">
        <f t="shared" si="17"/>
        <v>5.3635166400434358</v>
      </c>
      <c r="AK88" s="309">
        <f>SUM(AK50:AK87)</f>
        <v>0.49737216984756716</v>
      </c>
      <c r="AL88" s="310">
        <f>SUM(AL50:AL87)</f>
        <v>0.47503327743819912</v>
      </c>
      <c r="AM88" s="310">
        <f>SUM(AM50:AM87)</f>
        <v>3.3892543085369016</v>
      </c>
      <c r="AN88" s="310">
        <f>SUM(AN50:AN87)</f>
        <v>1.2733097952578327</v>
      </c>
      <c r="AO88" s="311">
        <f t="shared" si="18"/>
        <v>5.6349695510805002</v>
      </c>
      <c r="AP88" s="309">
        <f>SUM(AP50:AP87)</f>
        <v>0.51958373109596845</v>
      </c>
      <c r="AQ88" s="310">
        <f>SUM(AQ50:AQ87)</f>
        <v>0.49079519710487379</v>
      </c>
      <c r="AR88" s="310">
        <f>SUM(AR50:AR87)</f>
        <v>3.5117628967226082</v>
      </c>
      <c r="AS88" s="310">
        <f>SUM(AS50:AS87)</f>
        <v>1.3862120538615241</v>
      </c>
      <c r="AT88" s="311">
        <f t="shared" si="19"/>
        <v>5.9083538787849736</v>
      </c>
      <c r="AU88" s="226"/>
      <c r="AV88" s="61" t="s">
        <v>816</v>
      </c>
      <c r="AW88" s="62"/>
      <c r="AX88" s="56"/>
      <c r="AY88" s="30"/>
      <c r="AZ88" s="30"/>
      <c r="BA88" s="1"/>
      <c r="BB88" s="304">
        <f t="shared" si="22"/>
        <v>78</v>
      </c>
      <c r="BC88" s="305" t="s">
        <v>815</v>
      </c>
      <c r="BD88" s="307" t="s">
        <v>33</v>
      </c>
      <c r="BE88" s="308">
        <v>3</v>
      </c>
      <c r="BF88" s="315" t="s">
        <v>817</v>
      </c>
      <c r="BG88" s="316" t="s">
        <v>818</v>
      </c>
      <c r="BH88" s="316" t="s">
        <v>819</v>
      </c>
      <c r="BI88" s="316" t="s">
        <v>820</v>
      </c>
      <c r="BJ88" s="317" t="s">
        <v>821</v>
      </c>
      <c r="BK88" s="1"/>
    </row>
    <row r="89" spans="1:63" x14ac:dyDescent="0.2">
      <c r="A89" s="1"/>
      <c r="B89" s="318"/>
      <c r="C89" s="319"/>
      <c r="D89" s="320"/>
      <c r="E89" s="230"/>
      <c r="F89" s="321"/>
      <c r="G89" s="321"/>
      <c r="H89" s="321"/>
      <c r="I89" s="321"/>
      <c r="J89" s="321"/>
      <c r="K89" s="321"/>
      <c r="L89" s="321"/>
      <c r="M89" s="321"/>
      <c r="N89" s="321"/>
      <c r="O89" s="321"/>
      <c r="P89" s="321"/>
      <c r="Q89" s="321"/>
      <c r="R89" s="321"/>
      <c r="S89" s="321"/>
      <c r="T89" s="321"/>
      <c r="U89" s="322"/>
      <c r="V89" s="322"/>
      <c r="W89" s="322"/>
      <c r="X89" s="322"/>
      <c r="Y89" s="322"/>
      <c r="Z89" s="322"/>
      <c r="AA89" s="322"/>
      <c r="AB89" s="322"/>
      <c r="AC89" s="322"/>
      <c r="AD89" s="322"/>
      <c r="AE89" s="322"/>
      <c r="AF89" s="322"/>
      <c r="AG89" s="322"/>
      <c r="AH89" s="322"/>
      <c r="AI89" s="322"/>
      <c r="AJ89" s="322"/>
      <c r="AK89" s="11"/>
      <c r="AL89" s="11"/>
      <c r="AM89" s="11"/>
      <c r="AN89" s="11"/>
      <c r="AO89" s="11"/>
      <c r="AP89" s="11"/>
      <c r="AQ89" s="11"/>
      <c r="AR89" s="11"/>
      <c r="AS89" s="11"/>
      <c r="AT89" s="11"/>
      <c r="AU89" s="11"/>
      <c r="AV89" s="100"/>
      <c r="AW89" s="100"/>
      <c r="AX89" s="100"/>
      <c r="AY89" s="30"/>
      <c r="AZ89" s="30"/>
      <c r="BA89" s="1"/>
      <c r="BB89" s="1"/>
      <c r="BC89" s="1"/>
      <c r="BD89" s="1"/>
      <c r="BE89" s="1"/>
      <c r="BF89" s="1"/>
      <c r="BG89" s="1"/>
      <c r="BH89" s="1"/>
      <c r="BI89" s="1"/>
      <c r="BJ89" s="1"/>
      <c r="BK89" s="1"/>
    </row>
    <row r="90" spans="1:63" x14ac:dyDescent="0.2">
      <c r="A90" s="1"/>
      <c r="B90" s="181" t="s">
        <v>287</v>
      </c>
      <c r="C90" s="182"/>
      <c r="D90" s="183"/>
      <c r="E90" s="183"/>
      <c r="F90" s="183"/>
      <c r="G90" s="26"/>
      <c r="H90" s="184"/>
      <c r="I90" s="184"/>
      <c r="J90" s="184"/>
      <c r="K90" s="184"/>
      <c r="L90" s="184"/>
      <c r="M90" s="184"/>
      <c r="N90" s="184"/>
      <c r="O90" s="184"/>
      <c r="P90" s="184"/>
      <c r="Q90" s="184"/>
      <c r="R90" s="96"/>
      <c r="S90" s="96"/>
      <c r="T90" s="96"/>
      <c r="U90" s="96"/>
      <c r="V90" s="322"/>
      <c r="W90" s="322"/>
      <c r="X90" s="322"/>
      <c r="Y90" s="322"/>
      <c r="Z90" s="322"/>
      <c r="AA90" s="322"/>
      <c r="AB90" s="322"/>
      <c r="AC90" s="322"/>
      <c r="AD90" s="322"/>
      <c r="AE90" s="322"/>
      <c r="AF90" s="322"/>
      <c r="AG90" s="322"/>
      <c r="AH90" s="322"/>
      <c r="AI90" s="322"/>
      <c r="AJ90" s="322"/>
      <c r="AK90" s="11"/>
      <c r="AL90" s="11"/>
      <c r="AM90" s="11"/>
      <c r="AN90" s="11"/>
      <c r="AO90" s="11"/>
      <c r="AP90" s="11"/>
      <c r="AQ90" s="11"/>
      <c r="AR90" s="11"/>
      <c r="AS90" s="11"/>
      <c r="AT90" s="11"/>
      <c r="AU90" s="11"/>
      <c r="AV90" s="100"/>
      <c r="AW90" s="180"/>
      <c r="AX90" s="180"/>
      <c r="AY90" s="180"/>
      <c r="AZ90" s="180"/>
      <c r="BA90" s="1"/>
      <c r="BB90" s="1"/>
      <c r="BC90" s="1"/>
      <c r="BD90" s="1"/>
      <c r="BE90" s="1"/>
      <c r="BF90" s="1"/>
      <c r="BG90" s="1"/>
      <c r="BH90" s="1"/>
      <c r="BI90" s="1"/>
      <c r="BJ90" s="1"/>
      <c r="BK90" s="1"/>
    </row>
    <row r="91" spans="1:63" x14ac:dyDescent="0.2">
      <c r="A91" s="1"/>
      <c r="B91" s="186"/>
      <c r="C91" s="187" t="s">
        <v>288</v>
      </c>
      <c r="D91" s="183"/>
      <c r="E91" s="183"/>
      <c r="F91" s="183"/>
      <c r="G91" s="26"/>
      <c r="H91" s="184"/>
      <c r="I91" s="184"/>
      <c r="J91" s="184"/>
      <c r="K91" s="184"/>
      <c r="L91" s="184"/>
      <c r="M91" s="184"/>
      <c r="N91" s="184"/>
      <c r="O91" s="184"/>
      <c r="P91" s="184"/>
      <c r="Q91" s="184"/>
      <c r="R91" s="96"/>
      <c r="S91" s="96"/>
      <c r="T91" s="96"/>
      <c r="U91" s="96"/>
      <c r="V91" s="322"/>
      <c r="W91" s="322"/>
      <c r="X91" s="322"/>
      <c r="Y91" s="322"/>
      <c r="Z91" s="322"/>
      <c r="AA91" s="322"/>
      <c r="AB91" s="322"/>
      <c r="AC91" s="322"/>
      <c r="AD91" s="322"/>
      <c r="AE91" s="322"/>
      <c r="AF91" s="322"/>
      <c r="AG91" s="322"/>
      <c r="AH91" s="322"/>
      <c r="AI91" s="322"/>
      <c r="AJ91" s="322"/>
      <c r="AK91" s="11"/>
      <c r="AL91" s="11"/>
      <c r="AM91" s="11"/>
      <c r="AN91" s="11"/>
      <c r="AO91" s="11"/>
      <c r="AP91" s="11"/>
      <c r="AQ91" s="11"/>
      <c r="AR91" s="11"/>
      <c r="AS91" s="11"/>
      <c r="AT91" s="11"/>
      <c r="AU91" s="11"/>
      <c r="AV91" s="100"/>
      <c r="AW91" s="180"/>
      <c r="AX91" s="180"/>
      <c r="AY91" s="180"/>
      <c r="AZ91" s="180"/>
      <c r="BA91" s="1"/>
      <c r="BB91" s="1"/>
      <c r="BC91" s="1"/>
      <c r="BD91" s="1"/>
      <c r="BE91" s="1"/>
      <c r="BF91" s="1"/>
      <c r="BG91" s="1"/>
      <c r="BH91" s="1"/>
      <c r="BI91" s="1"/>
      <c r="BJ91" s="1"/>
      <c r="BK91" s="1"/>
    </row>
    <row r="92" spans="1:63" x14ac:dyDescent="0.2">
      <c r="A92" s="1"/>
      <c r="B92" s="188"/>
      <c r="C92" s="187" t="s">
        <v>289</v>
      </c>
      <c r="D92" s="183"/>
      <c r="E92" s="183"/>
      <c r="F92" s="183"/>
      <c r="G92" s="26"/>
      <c r="H92" s="184"/>
      <c r="I92" s="184"/>
      <c r="J92" s="184"/>
      <c r="K92" s="184"/>
      <c r="L92" s="184"/>
      <c r="M92" s="184"/>
      <c r="N92" s="184"/>
      <c r="O92" s="184"/>
      <c r="P92" s="184"/>
      <c r="Q92" s="184"/>
      <c r="R92" s="96"/>
      <c r="S92" s="96"/>
      <c r="T92" s="96"/>
      <c r="U92" s="96"/>
      <c r="V92" s="322"/>
      <c r="W92" s="322"/>
      <c r="X92" s="322"/>
      <c r="Y92" s="322"/>
      <c r="Z92" s="322"/>
      <c r="AA92" s="322"/>
      <c r="AB92" s="322"/>
      <c r="AC92" s="322"/>
      <c r="AD92" s="322"/>
      <c r="AE92" s="322"/>
      <c r="AF92" s="322"/>
      <c r="AG92" s="322"/>
      <c r="AH92" s="322"/>
      <c r="AI92" s="322"/>
      <c r="AJ92" s="322"/>
      <c r="AK92" s="11"/>
      <c r="AL92" s="11"/>
      <c r="AM92" s="11"/>
      <c r="AN92" s="11"/>
      <c r="AO92" s="11"/>
      <c r="AP92" s="11"/>
      <c r="AQ92" s="11"/>
      <c r="AR92" s="11"/>
      <c r="AS92" s="11"/>
      <c r="AT92" s="11"/>
      <c r="AU92" s="11"/>
      <c r="AV92" s="100"/>
      <c r="AW92" s="180"/>
      <c r="AX92" s="180"/>
      <c r="AY92" s="180"/>
      <c r="AZ92" s="180"/>
      <c r="BA92" s="1"/>
      <c r="BB92" s="1"/>
      <c r="BC92" s="1"/>
      <c r="BD92" s="1"/>
      <c r="BE92" s="1"/>
      <c r="BF92" s="1"/>
      <c r="BG92" s="1"/>
      <c r="BH92" s="1"/>
      <c r="BI92" s="1"/>
      <c r="BJ92" s="1"/>
      <c r="BK92" s="1"/>
    </row>
    <row r="93" spans="1:63" x14ac:dyDescent="0.2">
      <c r="A93" s="1"/>
      <c r="B93" s="189"/>
      <c r="C93" s="187" t="s">
        <v>290</v>
      </c>
      <c r="D93" s="183"/>
      <c r="E93" s="183"/>
      <c r="F93" s="183"/>
      <c r="G93" s="26"/>
      <c r="H93" s="184"/>
      <c r="I93" s="184"/>
      <c r="J93" s="184"/>
      <c r="K93" s="184"/>
      <c r="L93" s="184"/>
      <c r="M93" s="184"/>
      <c r="N93" s="184"/>
      <c r="O93" s="184"/>
      <c r="P93" s="184"/>
      <c r="Q93" s="184"/>
      <c r="R93" s="96"/>
      <c r="S93" s="96"/>
      <c r="T93" s="96"/>
      <c r="U93" s="96"/>
      <c r="V93" s="322"/>
      <c r="W93" s="322"/>
      <c r="X93" s="322"/>
      <c r="Y93" s="322"/>
      <c r="Z93" s="322"/>
      <c r="AA93" s="322"/>
      <c r="AB93" s="322"/>
      <c r="AC93" s="322"/>
      <c r="AD93" s="322"/>
      <c r="AE93" s="322"/>
      <c r="AF93" s="322"/>
      <c r="AG93" s="322"/>
      <c r="AH93" s="322"/>
      <c r="AI93" s="322"/>
      <c r="AJ93" s="322"/>
      <c r="AK93" s="11"/>
      <c r="AL93" s="11"/>
      <c r="AM93" s="11"/>
      <c r="AN93" s="11"/>
      <c r="AO93" s="11"/>
      <c r="AP93" s="11"/>
      <c r="AQ93" s="11"/>
      <c r="AR93" s="11"/>
      <c r="AS93" s="11"/>
      <c r="AT93" s="11"/>
      <c r="AU93" s="11"/>
      <c r="AV93" s="100"/>
      <c r="AW93" s="180"/>
      <c r="AX93" s="180"/>
      <c r="AY93" s="180"/>
      <c r="AZ93" s="180"/>
      <c r="BA93" s="1"/>
      <c r="BB93" s="1"/>
      <c r="BC93" s="1"/>
      <c r="BD93" s="1"/>
      <c r="BE93" s="1"/>
      <c r="BF93" s="1"/>
      <c r="BG93" s="1"/>
      <c r="BH93" s="1"/>
      <c r="BI93" s="1"/>
      <c r="BJ93" s="1"/>
      <c r="BK93" s="1"/>
    </row>
    <row r="94" spans="1:63" x14ac:dyDescent="0.2">
      <c r="A94" s="1"/>
      <c r="B94" s="190"/>
      <c r="C94" s="187" t="s">
        <v>822</v>
      </c>
      <c r="D94" s="183"/>
      <c r="E94" s="183"/>
      <c r="F94" s="183"/>
      <c r="G94" s="26"/>
      <c r="H94" s="184"/>
      <c r="I94" s="184"/>
      <c r="J94" s="184"/>
      <c r="K94" s="184"/>
      <c r="L94" s="184"/>
      <c r="M94" s="184"/>
      <c r="N94" s="184"/>
      <c r="O94" s="184"/>
      <c r="P94" s="184"/>
      <c r="Q94" s="184"/>
      <c r="R94" s="96"/>
      <c r="S94" s="96"/>
      <c r="T94" s="96"/>
      <c r="U94" s="96"/>
      <c r="V94" s="322"/>
      <c r="W94" s="322"/>
      <c r="X94" s="322"/>
      <c r="Y94" s="322"/>
      <c r="Z94" s="322"/>
      <c r="AA94" s="322"/>
      <c r="AB94" s="322"/>
      <c r="AC94" s="322"/>
      <c r="AD94" s="322"/>
      <c r="AE94" s="322"/>
      <c r="AF94" s="322"/>
      <c r="AG94" s="322"/>
      <c r="AH94" s="322"/>
      <c r="AI94" s="322"/>
      <c r="AJ94" s="322"/>
      <c r="AK94" s="11"/>
      <c r="AL94" s="11"/>
      <c r="AM94" s="11"/>
      <c r="AN94" s="11"/>
      <c r="AO94" s="11"/>
      <c r="AP94" s="11"/>
      <c r="AQ94" s="11"/>
      <c r="AR94" s="11"/>
      <c r="AS94" s="11"/>
      <c r="AT94" s="11"/>
      <c r="AU94" s="11"/>
      <c r="AV94" s="100"/>
      <c r="AW94" s="180"/>
      <c r="AX94" s="180"/>
      <c r="AY94" s="180"/>
      <c r="AZ94" s="180"/>
      <c r="BA94" s="1"/>
      <c r="BB94" s="1"/>
      <c r="BC94" s="1"/>
      <c r="BD94" s="1"/>
      <c r="BE94" s="1"/>
      <c r="BF94" s="1"/>
      <c r="BG94" s="1"/>
      <c r="BH94" s="1"/>
      <c r="BI94" s="1"/>
      <c r="BJ94" s="1"/>
      <c r="BK94" s="1"/>
    </row>
    <row r="95" spans="1:63" ht="15" thickBot="1" x14ac:dyDescent="0.25">
      <c r="A95" s="1"/>
      <c r="B95" s="191"/>
      <c r="C95" s="187"/>
      <c r="D95" s="183"/>
      <c r="E95" s="183"/>
      <c r="F95" s="183"/>
      <c r="G95" s="26"/>
      <c r="H95" s="184"/>
      <c r="I95" s="184"/>
      <c r="J95" s="184"/>
      <c r="K95" s="184"/>
      <c r="L95" s="184"/>
      <c r="M95" s="184"/>
      <c r="N95" s="184"/>
      <c r="O95" s="184"/>
      <c r="P95" s="184"/>
      <c r="Q95" s="184"/>
      <c r="R95" s="96"/>
      <c r="S95" s="96"/>
      <c r="T95" s="96"/>
      <c r="U95" s="96"/>
      <c r="V95" s="335"/>
      <c r="W95" s="335"/>
      <c r="X95" s="335"/>
      <c r="Y95" s="335"/>
      <c r="Z95" s="335"/>
      <c r="AA95" s="335"/>
      <c r="AB95" s="335"/>
      <c r="AC95" s="335"/>
      <c r="AD95" s="335"/>
      <c r="AE95" s="335"/>
      <c r="AF95" s="335"/>
      <c r="AG95" s="335"/>
      <c r="AH95" s="335"/>
      <c r="AI95" s="335"/>
      <c r="AJ95" s="335"/>
      <c r="AK95" s="11"/>
      <c r="AL95" s="11"/>
      <c r="AM95" s="11"/>
      <c r="AN95" s="11"/>
      <c r="AO95" s="11"/>
      <c r="AP95" s="11"/>
      <c r="AQ95" s="11"/>
      <c r="AR95" s="11"/>
      <c r="AS95" s="11"/>
      <c r="AT95" s="11"/>
      <c r="AU95" s="11"/>
      <c r="AV95" s="100"/>
      <c r="AW95" s="180"/>
      <c r="AX95" s="180"/>
      <c r="AY95" s="180"/>
      <c r="AZ95" s="180"/>
      <c r="BA95" s="1"/>
      <c r="BB95" s="1"/>
      <c r="BC95" s="1"/>
      <c r="BD95" s="1"/>
      <c r="BE95" s="1"/>
      <c r="BF95" s="1"/>
      <c r="BG95" s="1"/>
      <c r="BH95" s="1"/>
      <c r="BI95" s="1"/>
      <c r="BJ95" s="1"/>
      <c r="BK95" s="1"/>
    </row>
    <row r="96" spans="1:63" ht="16.5" thickBot="1" x14ac:dyDescent="0.25">
      <c r="A96" s="1"/>
      <c r="B96" s="759" t="s">
        <v>823</v>
      </c>
      <c r="C96" s="760"/>
      <c r="D96" s="760"/>
      <c r="E96" s="760"/>
      <c r="F96" s="760"/>
      <c r="G96" s="760"/>
      <c r="H96" s="760"/>
      <c r="I96" s="760"/>
      <c r="J96" s="760"/>
      <c r="K96" s="760"/>
      <c r="L96" s="760"/>
      <c r="M96" s="760"/>
      <c r="N96" s="760"/>
      <c r="O96" s="760"/>
      <c r="P96" s="76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80"/>
      <c r="AW96" s="180"/>
      <c r="AX96" s="180"/>
      <c r="AY96" s="180"/>
      <c r="AZ96" s="180"/>
      <c r="BA96" s="1"/>
      <c r="BB96" s="1"/>
      <c r="BC96" s="1"/>
      <c r="BD96" s="1"/>
      <c r="BE96" s="1"/>
      <c r="BF96" s="1"/>
      <c r="BG96" s="1"/>
      <c r="BH96" s="1"/>
      <c r="BI96" s="1"/>
      <c r="BJ96" s="1"/>
      <c r="BK96" s="1"/>
    </row>
    <row r="97" spans="1:63" ht="16.5" thickBot="1" x14ac:dyDescent="0.25">
      <c r="A97" s="1"/>
      <c r="B97" s="192"/>
      <c r="C97" s="193"/>
      <c r="D97" s="194"/>
      <c r="E97" s="195"/>
      <c r="F97" s="195"/>
      <c r="G97" s="195"/>
      <c r="H97" s="195"/>
      <c r="I97" s="195"/>
      <c r="J97" s="195"/>
      <c r="K97" s="195"/>
      <c r="L97" s="195"/>
      <c r="M97" s="195"/>
      <c r="N97" s="195"/>
      <c r="O97" s="195"/>
      <c r="P97" s="195"/>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80"/>
      <c r="AW97" s="180"/>
      <c r="AX97" s="180"/>
      <c r="AY97" s="180"/>
      <c r="AZ97" s="180"/>
      <c r="BA97" s="1"/>
      <c r="BB97" s="1"/>
      <c r="BC97" s="1"/>
      <c r="BD97" s="1"/>
      <c r="BE97" s="1"/>
      <c r="BF97" s="1"/>
      <c r="BG97" s="1"/>
      <c r="BH97" s="1"/>
      <c r="BI97" s="1"/>
      <c r="BJ97" s="1"/>
      <c r="BK97" s="1"/>
    </row>
    <row r="98" spans="1:63" ht="15" thickBot="1" x14ac:dyDescent="0.25">
      <c r="A98" s="1"/>
      <c r="B98" s="748" t="s">
        <v>824</v>
      </c>
      <c r="C98" s="749"/>
      <c r="D98" s="749"/>
      <c r="E98" s="749"/>
      <c r="F98" s="749"/>
      <c r="G98" s="749"/>
      <c r="H98" s="749"/>
      <c r="I98" s="749"/>
      <c r="J98" s="749"/>
      <c r="K98" s="749"/>
      <c r="L98" s="749"/>
      <c r="M98" s="749"/>
      <c r="N98" s="749"/>
      <c r="O98" s="749"/>
      <c r="P98" s="750"/>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80"/>
      <c r="AW98" s="180"/>
      <c r="AX98" s="180"/>
      <c r="AY98" s="180"/>
      <c r="AZ98" s="180"/>
      <c r="BA98" s="1"/>
      <c r="BB98" s="1"/>
      <c r="BC98" s="1"/>
      <c r="BD98" s="1"/>
      <c r="BE98" s="1"/>
      <c r="BF98" s="1"/>
      <c r="BG98" s="1"/>
      <c r="BH98" s="1"/>
      <c r="BI98" s="1"/>
      <c r="BJ98" s="1"/>
      <c r="BK98" s="1"/>
    </row>
    <row r="99" spans="1:63" ht="16.5" thickBot="1" x14ac:dyDescent="0.25">
      <c r="A99" s="1"/>
      <c r="B99" s="192"/>
      <c r="C99" s="193"/>
      <c r="D99" s="194"/>
      <c r="E99" s="195"/>
      <c r="F99" s="195"/>
      <c r="G99" s="195"/>
      <c r="H99" s="195"/>
      <c r="I99" s="195"/>
      <c r="J99" s="195"/>
      <c r="K99" s="195"/>
      <c r="L99" s="195"/>
      <c r="M99" s="195"/>
      <c r="N99" s="195"/>
      <c r="O99" s="195"/>
      <c r="P99" s="195"/>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80"/>
      <c r="AW99" s="180"/>
      <c r="AX99" s="180"/>
      <c r="AY99" s="180"/>
      <c r="AZ99" s="180"/>
      <c r="BA99" s="1"/>
      <c r="BB99" s="1"/>
      <c r="BC99" s="1"/>
      <c r="BD99" s="1"/>
      <c r="BE99" s="1"/>
      <c r="BF99" s="1"/>
      <c r="BG99" s="1"/>
      <c r="BH99" s="1"/>
      <c r="BI99" s="1"/>
      <c r="BJ99" s="1"/>
      <c r="BK99" s="1"/>
    </row>
    <row r="100" spans="1:63" x14ac:dyDescent="0.2">
      <c r="A100" s="1"/>
      <c r="B100" s="336" t="s">
        <v>294</v>
      </c>
      <c r="C100" s="784" t="s">
        <v>295</v>
      </c>
      <c r="D100" s="785"/>
      <c r="E100" s="785"/>
      <c r="F100" s="785"/>
      <c r="G100" s="785"/>
      <c r="H100" s="785"/>
      <c r="I100" s="785"/>
      <c r="J100" s="785"/>
      <c r="K100" s="785"/>
      <c r="L100" s="785"/>
      <c r="M100" s="785"/>
      <c r="N100" s="785"/>
      <c r="O100" s="785"/>
      <c r="P100" s="786"/>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80"/>
      <c r="AW100" s="180"/>
      <c r="AX100" s="180"/>
      <c r="AY100" s="180"/>
      <c r="AZ100" s="180"/>
      <c r="BA100" s="1"/>
      <c r="BB100" s="1"/>
      <c r="BC100" s="1"/>
      <c r="BD100" s="1"/>
      <c r="BE100" s="1"/>
      <c r="BF100" s="1"/>
      <c r="BG100" s="1"/>
      <c r="BH100" s="1"/>
      <c r="BI100" s="1"/>
      <c r="BJ100" s="1"/>
      <c r="BK100" s="1"/>
    </row>
    <row r="101" spans="1:63" x14ac:dyDescent="0.2">
      <c r="A101" s="1"/>
      <c r="B101" s="337" t="s">
        <v>825</v>
      </c>
      <c r="C101" s="338"/>
      <c r="D101" s="338"/>
      <c r="E101" s="338"/>
      <c r="F101" s="338"/>
      <c r="G101" s="338"/>
      <c r="H101" s="338"/>
      <c r="I101" s="338"/>
      <c r="J101" s="338"/>
      <c r="K101" s="338"/>
      <c r="L101" s="338"/>
      <c r="M101" s="338"/>
      <c r="N101" s="338"/>
      <c r="O101" s="338"/>
      <c r="P101" s="339"/>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80"/>
      <c r="AW101" s="180"/>
      <c r="AX101" s="180"/>
      <c r="AY101" s="180"/>
      <c r="AZ101" s="180"/>
      <c r="BA101" s="1"/>
      <c r="BB101" s="1"/>
      <c r="BC101" s="1"/>
      <c r="BD101" s="1"/>
      <c r="BE101" s="1"/>
      <c r="BF101" s="1"/>
      <c r="BG101" s="1"/>
      <c r="BH101" s="1"/>
      <c r="BI101" s="1"/>
      <c r="BJ101" s="1"/>
      <c r="BK101" s="1"/>
    </row>
    <row r="102" spans="1:63" x14ac:dyDescent="0.2">
      <c r="A102" s="1"/>
      <c r="B102" s="340" t="str">
        <f t="shared" ref="B102:B124" si="24">B9&amp;" / "&amp;B50</f>
        <v>1 / 40</v>
      </c>
      <c r="C102" s="781" t="s">
        <v>826</v>
      </c>
      <c r="D102" s="782"/>
      <c r="E102" s="782"/>
      <c r="F102" s="782"/>
      <c r="G102" s="782"/>
      <c r="H102" s="782"/>
      <c r="I102" s="782"/>
      <c r="J102" s="782"/>
      <c r="K102" s="782"/>
      <c r="L102" s="782"/>
      <c r="M102" s="782"/>
      <c r="N102" s="782"/>
      <c r="O102" s="782"/>
      <c r="P102" s="783"/>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80"/>
      <c r="AW102" s="180"/>
      <c r="AX102" s="180"/>
      <c r="AY102" s="180"/>
      <c r="AZ102" s="180"/>
      <c r="BA102" s="1"/>
      <c r="BB102" s="1"/>
      <c r="BC102" s="1"/>
      <c r="BD102" s="1"/>
      <c r="BE102" s="1"/>
      <c r="BF102" s="1"/>
      <c r="BG102" s="1"/>
      <c r="BH102" s="1"/>
      <c r="BI102" s="1"/>
      <c r="BJ102" s="1"/>
      <c r="BK102" s="1"/>
    </row>
    <row r="103" spans="1:63" x14ac:dyDescent="0.2">
      <c r="A103" s="1"/>
      <c r="B103" s="340" t="str">
        <f t="shared" si="24"/>
        <v>2 / 41</v>
      </c>
      <c r="C103" s="781" t="s">
        <v>827</v>
      </c>
      <c r="D103" s="782"/>
      <c r="E103" s="782"/>
      <c r="F103" s="782"/>
      <c r="G103" s="782"/>
      <c r="H103" s="782"/>
      <c r="I103" s="782"/>
      <c r="J103" s="782"/>
      <c r="K103" s="782"/>
      <c r="L103" s="782"/>
      <c r="M103" s="782"/>
      <c r="N103" s="782"/>
      <c r="O103" s="782"/>
      <c r="P103" s="783"/>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80"/>
      <c r="AW103" s="180"/>
      <c r="AX103" s="180"/>
      <c r="AY103" s="180"/>
      <c r="AZ103" s="180"/>
      <c r="BA103" s="1"/>
      <c r="BB103" s="1"/>
      <c r="BC103" s="1"/>
      <c r="BD103" s="1"/>
      <c r="BE103" s="1"/>
      <c r="BF103" s="1"/>
      <c r="BG103" s="1"/>
      <c r="BH103" s="1"/>
      <c r="BI103" s="1"/>
      <c r="BJ103" s="1"/>
      <c r="BK103" s="1"/>
    </row>
    <row r="104" spans="1:63" x14ac:dyDescent="0.2">
      <c r="A104" s="244"/>
      <c r="B104" s="340" t="str">
        <f t="shared" si="24"/>
        <v>3 / 42</v>
      </c>
      <c r="C104" s="781" t="s">
        <v>828</v>
      </c>
      <c r="D104" s="782"/>
      <c r="E104" s="782"/>
      <c r="F104" s="782"/>
      <c r="G104" s="782"/>
      <c r="H104" s="782"/>
      <c r="I104" s="782"/>
      <c r="J104" s="782"/>
      <c r="K104" s="782"/>
      <c r="L104" s="782"/>
      <c r="M104" s="782"/>
      <c r="N104" s="782"/>
      <c r="O104" s="782"/>
      <c r="P104" s="783"/>
      <c r="Q104" s="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341"/>
      <c r="AW104" s="341"/>
      <c r="AX104" s="341"/>
      <c r="AY104" s="341"/>
      <c r="AZ104" s="341"/>
      <c r="BA104" s="244"/>
      <c r="BB104" s="244"/>
      <c r="BC104" s="244"/>
      <c r="BD104" s="244"/>
      <c r="BE104" s="244"/>
      <c r="BF104" s="244"/>
      <c r="BG104" s="244"/>
      <c r="BH104" s="244"/>
      <c r="BI104" s="244"/>
      <c r="BJ104" s="244"/>
      <c r="BK104" s="244"/>
    </row>
    <row r="105" spans="1:63" x14ac:dyDescent="0.2">
      <c r="A105" s="1"/>
      <c r="B105" s="340" t="str">
        <f t="shared" si="24"/>
        <v>4 / 43</v>
      </c>
      <c r="C105" s="781" t="s">
        <v>829</v>
      </c>
      <c r="D105" s="782"/>
      <c r="E105" s="782"/>
      <c r="F105" s="782"/>
      <c r="G105" s="782"/>
      <c r="H105" s="782"/>
      <c r="I105" s="782"/>
      <c r="J105" s="782"/>
      <c r="K105" s="782"/>
      <c r="L105" s="782"/>
      <c r="M105" s="782"/>
      <c r="N105" s="782"/>
      <c r="O105" s="782"/>
      <c r="P105" s="783"/>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80"/>
      <c r="AW105" s="180"/>
      <c r="AX105" s="180"/>
      <c r="AY105" s="180"/>
      <c r="AZ105" s="180"/>
      <c r="BA105" s="1"/>
      <c r="BB105" s="1"/>
      <c r="BC105" s="1"/>
      <c r="BD105" s="1"/>
      <c r="BE105" s="1"/>
      <c r="BF105" s="1"/>
      <c r="BG105" s="1"/>
      <c r="BH105" s="1"/>
      <c r="BI105" s="1"/>
      <c r="BJ105" s="1"/>
      <c r="BK105" s="1"/>
    </row>
    <row r="106" spans="1:63" x14ac:dyDescent="0.2">
      <c r="A106" s="1"/>
      <c r="B106" s="340" t="str">
        <f t="shared" si="24"/>
        <v>5 / 44</v>
      </c>
      <c r="C106" s="781" t="s">
        <v>830</v>
      </c>
      <c r="D106" s="782"/>
      <c r="E106" s="782"/>
      <c r="F106" s="782"/>
      <c r="G106" s="782"/>
      <c r="H106" s="782"/>
      <c r="I106" s="782"/>
      <c r="J106" s="782"/>
      <c r="K106" s="782"/>
      <c r="L106" s="782"/>
      <c r="M106" s="782"/>
      <c r="N106" s="782"/>
      <c r="O106" s="782"/>
      <c r="P106" s="783"/>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80"/>
      <c r="AW106" s="180"/>
      <c r="AX106" s="180"/>
      <c r="AY106" s="180"/>
      <c r="AZ106" s="180"/>
      <c r="BA106" s="1"/>
      <c r="BB106" s="1"/>
      <c r="BC106" s="1"/>
      <c r="BD106" s="1"/>
      <c r="BE106" s="1"/>
      <c r="BF106" s="1"/>
      <c r="BG106" s="1"/>
      <c r="BH106" s="1"/>
      <c r="BI106" s="1"/>
      <c r="BJ106" s="1"/>
      <c r="BK106" s="1"/>
    </row>
    <row r="107" spans="1:63" x14ac:dyDescent="0.2">
      <c r="A107" s="1"/>
      <c r="B107" s="340" t="str">
        <f t="shared" si="24"/>
        <v>6 / 45</v>
      </c>
      <c r="C107" s="781" t="s">
        <v>831</v>
      </c>
      <c r="D107" s="782"/>
      <c r="E107" s="782"/>
      <c r="F107" s="782"/>
      <c r="G107" s="782"/>
      <c r="H107" s="782"/>
      <c r="I107" s="782"/>
      <c r="J107" s="782"/>
      <c r="K107" s="782"/>
      <c r="L107" s="782"/>
      <c r="M107" s="782"/>
      <c r="N107" s="782"/>
      <c r="O107" s="782"/>
      <c r="P107" s="783"/>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80"/>
      <c r="AW107" s="180"/>
      <c r="AX107" s="180"/>
      <c r="AY107" s="180"/>
      <c r="AZ107" s="180"/>
      <c r="BA107" s="1"/>
      <c r="BB107" s="1"/>
      <c r="BC107" s="1"/>
      <c r="BD107" s="1"/>
      <c r="BE107" s="1"/>
      <c r="BF107" s="1"/>
      <c r="BG107" s="1"/>
      <c r="BH107" s="1"/>
      <c r="BI107" s="1"/>
      <c r="BJ107" s="1"/>
      <c r="BK107" s="1"/>
    </row>
    <row r="108" spans="1:63" x14ac:dyDescent="0.2">
      <c r="A108" s="1"/>
      <c r="B108" s="340" t="str">
        <f t="shared" si="24"/>
        <v>7 / 46</v>
      </c>
      <c r="C108" s="781" t="s">
        <v>832</v>
      </c>
      <c r="D108" s="782"/>
      <c r="E108" s="782"/>
      <c r="F108" s="782"/>
      <c r="G108" s="782"/>
      <c r="H108" s="782"/>
      <c r="I108" s="782"/>
      <c r="J108" s="782"/>
      <c r="K108" s="782"/>
      <c r="L108" s="782"/>
      <c r="M108" s="782"/>
      <c r="N108" s="782"/>
      <c r="O108" s="782"/>
      <c r="P108" s="783"/>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80"/>
      <c r="AW108" s="180"/>
      <c r="AX108" s="180"/>
      <c r="AY108" s="180"/>
      <c r="AZ108" s="180"/>
      <c r="BA108" s="1"/>
      <c r="BB108" s="1"/>
      <c r="BC108" s="1"/>
      <c r="BD108" s="1"/>
      <c r="BE108" s="1"/>
      <c r="BF108" s="1"/>
      <c r="BG108" s="1"/>
      <c r="BH108" s="1"/>
      <c r="BI108" s="1"/>
      <c r="BJ108" s="1"/>
      <c r="BK108" s="1"/>
    </row>
    <row r="109" spans="1:63" x14ac:dyDescent="0.2">
      <c r="A109" s="1"/>
      <c r="B109" s="340" t="str">
        <f t="shared" si="24"/>
        <v>8 / 47</v>
      </c>
      <c r="C109" s="781" t="s">
        <v>833</v>
      </c>
      <c r="D109" s="782"/>
      <c r="E109" s="782"/>
      <c r="F109" s="782"/>
      <c r="G109" s="782"/>
      <c r="H109" s="782"/>
      <c r="I109" s="782"/>
      <c r="J109" s="782"/>
      <c r="K109" s="782"/>
      <c r="L109" s="782"/>
      <c r="M109" s="782"/>
      <c r="N109" s="782"/>
      <c r="O109" s="782"/>
      <c r="P109" s="783"/>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80"/>
      <c r="AW109" s="180"/>
      <c r="AX109" s="180"/>
      <c r="AY109" s="180"/>
      <c r="AZ109" s="180"/>
      <c r="BA109" s="1"/>
      <c r="BB109" s="1"/>
      <c r="BC109" s="1"/>
      <c r="BD109" s="1"/>
      <c r="BE109" s="1"/>
      <c r="BF109" s="1"/>
      <c r="BG109" s="1"/>
      <c r="BH109" s="1"/>
      <c r="BI109" s="1"/>
      <c r="BJ109" s="1"/>
      <c r="BK109" s="1"/>
    </row>
    <row r="110" spans="1:63" x14ac:dyDescent="0.2">
      <c r="A110" s="1"/>
      <c r="B110" s="340" t="str">
        <f t="shared" si="24"/>
        <v>9 / 48</v>
      </c>
      <c r="C110" s="781" t="s">
        <v>834</v>
      </c>
      <c r="D110" s="782"/>
      <c r="E110" s="782"/>
      <c r="F110" s="782"/>
      <c r="G110" s="782"/>
      <c r="H110" s="782"/>
      <c r="I110" s="782"/>
      <c r="J110" s="782"/>
      <c r="K110" s="782"/>
      <c r="L110" s="782"/>
      <c r="M110" s="782"/>
      <c r="N110" s="782"/>
      <c r="O110" s="782"/>
      <c r="P110" s="783"/>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80"/>
      <c r="AW110" s="180"/>
      <c r="AX110" s="180"/>
      <c r="AY110" s="180"/>
      <c r="AZ110" s="180"/>
      <c r="BA110" s="1"/>
      <c r="BB110" s="1"/>
      <c r="BC110" s="1"/>
      <c r="BD110" s="1"/>
      <c r="BE110" s="1"/>
      <c r="BF110" s="1"/>
      <c r="BG110" s="1"/>
      <c r="BH110" s="1"/>
      <c r="BI110" s="1"/>
      <c r="BJ110" s="1"/>
      <c r="BK110" s="1"/>
    </row>
    <row r="111" spans="1:63" x14ac:dyDescent="0.2">
      <c r="A111" s="1"/>
      <c r="B111" s="340" t="str">
        <f t="shared" si="24"/>
        <v>10 / 49</v>
      </c>
      <c r="C111" s="781" t="s">
        <v>835</v>
      </c>
      <c r="D111" s="782"/>
      <c r="E111" s="782"/>
      <c r="F111" s="782"/>
      <c r="G111" s="782"/>
      <c r="H111" s="782"/>
      <c r="I111" s="782"/>
      <c r="J111" s="782"/>
      <c r="K111" s="782"/>
      <c r="L111" s="782"/>
      <c r="M111" s="782"/>
      <c r="N111" s="782"/>
      <c r="O111" s="782"/>
      <c r="P111" s="783"/>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80"/>
      <c r="AW111" s="180"/>
      <c r="AX111" s="180"/>
      <c r="AY111" s="180"/>
      <c r="AZ111" s="180"/>
      <c r="BA111" s="1"/>
      <c r="BB111" s="1"/>
      <c r="BC111" s="1"/>
      <c r="BD111" s="1"/>
      <c r="BE111" s="1"/>
      <c r="BF111" s="1"/>
      <c r="BG111" s="1"/>
      <c r="BH111" s="1"/>
      <c r="BI111" s="1"/>
      <c r="BJ111" s="1"/>
      <c r="BK111" s="1"/>
    </row>
    <row r="112" spans="1:63" x14ac:dyDescent="0.2">
      <c r="A112" s="1"/>
      <c r="B112" s="340" t="str">
        <f t="shared" si="24"/>
        <v>11 / 50</v>
      </c>
      <c r="C112" s="781" t="s">
        <v>836</v>
      </c>
      <c r="D112" s="782"/>
      <c r="E112" s="782"/>
      <c r="F112" s="782"/>
      <c r="G112" s="782"/>
      <c r="H112" s="782"/>
      <c r="I112" s="782"/>
      <c r="J112" s="782"/>
      <c r="K112" s="782"/>
      <c r="L112" s="782"/>
      <c r="M112" s="782"/>
      <c r="N112" s="782"/>
      <c r="O112" s="782"/>
      <c r="P112" s="783"/>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row>
    <row r="113" spans="1:63" x14ac:dyDescent="0.2">
      <c r="A113" s="1"/>
      <c r="B113" s="340" t="str">
        <f t="shared" si="24"/>
        <v>12 / 51</v>
      </c>
      <c r="C113" s="781" t="s">
        <v>837</v>
      </c>
      <c r="D113" s="782"/>
      <c r="E113" s="782"/>
      <c r="F113" s="782"/>
      <c r="G113" s="782"/>
      <c r="H113" s="782"/>
      <c r="I113" s="782"/>
      <c r="J113" s="782"/>
      <c r="K113" s="782"/>
      <c r="L113" s="782"/>
      <c r="M113" s="782"/>
      <c r="N113" s="782"/>
      <c r="O113" s="782"/>
      <c r="P113" s="783"/>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row>
    <row r="114" spans="1:63" x14ac:dyDescent="0.2">
      <c r="A114" s="1"/>
      <c r="B114" s="340" t="str">
        <f t="shared" si="24"/>
        <v>13 / 52</v>
      </c>
      <c r="C114" s="781" t="s">
        <v>838</v>
      </c>
      <c r="D114" s="782"/>
      <c r="E114" s="782"/>
      <c r="F114" s="782"/>
      <c r="G114" s="782"/>
      <c r="H114" s="782"/>
      <c r="I114" s="782"/>
      <c r="J114" s="782"/>
      <c r="K114" s="782"/>
      <c r="L114" s="782"/>
      <c r="M114" s="782"/>
      <c r="N114" s="782"/>
      <c r="O114" s="782"/>
      <c r="P114" s="783"/>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row>
    <row r="115" spans="1:63" x14ac:dyDescent="0.2">
      <c r="A115" s="1"/>
      <c r="B115" s="340" t="str">
        <f t="shared" si="24"/>
        <v>14 / 53</v>
      </c>
      <c r="C115" s="781" t="s">
        <v>839</v>
      </c>
      <c r="D115" s="782"/>
      <c r="E115" s="782"/>
      <c r="F115" s="782"/>
      <c r="G115" s="782"/>
      <c r="H115" s="782"/>
      <c r="I115" s="782"/>
      <c r="J115" s="782"/>
      <c r="K115" s="782"/>
      <c r="L115" s="782"/>
      <c r="M115" s="782"/>
      <c r="N115" s="782"/>
      <c r="O115" s="782"/>
      <c r="P115" s="783"/>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row>
    <row r="116" spans="1:63" x14ac:dyDescent="0.2">
      <c r="A116" s="1"/>
      <c r="B116" s="340" t="str">
        <f t="shared" si="24"/>
        <v>15 / 54</v>
      </c>
      <c r="C116" s="781" t="s">
        <v>840</v>
      </c>
      <c r="D116" s="782"/>
      <c r="E116" s="782"/>
      <c r="F116" s="782"/>
      <c r="G116" s="782"/>
      <c r="H116" s="782"/>
      <c r="I116" s="782"/>
      <c r="J116" s="782"/>
      <c r="K116" s="782"/>
      <c r="L116" s="782"/>
      <c r="M116" s="782"/>
      <c r="N116" s="782"/>
      <c r="O116" s="782"/>
      <c r="P116" s="783"/>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row>
    <row r="117" spans="1:63" x14ac:dyDescent="0.2">
      <c r="A117" s="1"/>
      <c r="B117" s="340" t="str">
        <f t="shared" si="24"/>
        <v>16 / 55</v>
      </c>
      <c r="C117" s="781" t="s">
        <v>841</v>
      </c>
      <c r="D117" s="782"/>
      <c r="E117" s="782"/>
      <c r="F117" s="782"/>
      <c r="G117" s="782"/>
      <c r="H117" s="782"/>
      <c r="I117" s="782"/>
      <c r="J117" s="782"/>
      <c r="K117" s="782"/>
      <c r="L117" s="782"/>
      <c r="M117" s="782"/>
      <c r="N117" s="782"/>
      <c r="O117" s="782"/>
      <c r="P117" s="783"/>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row>
    <row r="118" spans="1:63" x14ac:dyDescent="0.2">
      <c r="A118" s="1"/>
      <c r="B118" s="340" t="str">
        <f t="shared" si="24"/>
        <v>17 / 56</v>
      </c>
      <c r="C118" s="781" t="s">
        <v>842</v>
      </c>
      <c r="D118" s="782"/>
      <c r="E118" s="782"/>
      <c r="F118" s="782"/>
      <c r="G118" s="782"/>
      <c r="H118" s="782"/>
      <c r="I118" s="782"/>
      <c r="J118" s="782"/>
      <c r="K118" s="782"/>
      <c r="L118" s="782"/>
      <c r="M118" s="782"/>
      <c r="N118" s="782"/>
      <c r="O118" s="782"/>
      <c r="P118" s="783"/>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row>
    <row r="119" spans="1:63" x14ac:dyDescent="0.2">
      <c r="A119" s="1"/>
      <c r="B119" s="340" t="str">
        <f t="shared" si="24"/>
        <v>18 / 57</v>
      </c>
      <c r="C119" s="781" t="s">
        <v>843</v>
      </c>
      <c r="D119" s="782"/>
      <c r="E119" s="782"/>
      <c r="F119" s="782"/>
      <c r="G119" s="782"/>
      <c r="H119" s="782"/>
      <c r="I119" s="782"/>
      <c r="J119" s="782"/>
      <c r="K119" s="782"/>
      <c r="L119" s="782"/>
      <c r="M119" s="782"/>
      <c r="N119" s="782"/>
      <c r="O119" s="782"/>
      <c r="P119" s="783"/>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row>
    <row r="120" spans="1:63" x14ac:dyDescent="0.2">
      <c r="A120" s="1"/>
      <c r="B120" s="340" t="str">
        <f t="shared" si="24"/>
        <v>19 / 58</v>
      </c>
      <c r="C120" s="781" t="s">
        <v>844</v>
      </c>
      <c r="D120" s="782"/>
      <c r="E120" s="782"/>
      <c r="F120" s="782"/>
      <c r="G120" s="782"/>
      <c r="H120" s="782"/>
      <c r="I120" s="782"/>
      <c r="J120" s="782"/>
      <c r="K120" s="782"/>
      <c r="L120" s="782"/>
      <c r="M120" s="782"/>
      <c r="N120" s="782"/>
      <c r="O120" s="782"/>
      <c r="P120" s="783"/>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row>
    <row r="121" spans="1:63" x14ac:dyDescent="0.2">
      <c r="A121" s="1"/>
      <c r="B121" s="340" t="str">
        <f t="shared" si="24"/>
        <v>20 / 59</v>
      </c>
      <c r="C121" s="781" t="s">
        <v>845</v>
      </c>
      <c r="D121" s="782"/>
      <c r="E121" s="782"/>
      <c r="F121" s="782"/>
      <c r="G121" s="782"/>
      <c r="H121" s="782"/>
      <c r="I121" s="782"/>
      <c r="J121" s="782"/>
      <c r="K121" s="782"/>
      <c r="L121" s="782"/>
      <c r="M121" s="782"/>
      <c r="N121" s="782"/>
      <c r="O121" s="782"/>
      <c r="P121" s="783"/>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row>
    <row r="122" spans="1:63" x14ac:dyDescent="0.2">
      <c r="A122" s="1"/>
      <c r="B122" s="340" t="str">
        <f t="shared" si="24"/>
        <v>21 / 60</v>
      </c>
      <c r="C122" s="781" t="s">
        <v>846</v>
      </c>
      <c r="D122" s="782"/>
      <c r="E122" s="782"/>
      <c r="F122" s="782"/>
      <c r="G122" s="782"/>
      <c r="H122" s="782"/>
      <c r="I122" s="782"/>
      <c r="J122" s="782"/>
      <c r="K122" s="782"/>
      <c r="L122" s="782"/>
      <c r="M122" s="782"/>
      <c r="N122" s="782"/>
      <c r="O122" s="782"/>
      <c r="P122" s="783"/>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row>
    <row r="123" spans="1:63" x14ac:dyDescent="0.2">
      <c r="A123" s="1"/>
      <c r="B123" s="340" t="str">
        <f t="shared" si="24"/>
        <v>22 / 61</v>
      </c>
      <c r="C123" s="781" t="s">
        <v>847</v>
      </c>
      <c r="D123" s="782"/>
      <c r="E123" s="782"/>
      <c r="F123" s="782"/>
      <c r="G123" s="782"/>
      <c r="H123" s="782"/>
      <c r="I123" s="782"/>
      <c r="J123" s="782"/>
      <c r="K123" s="782"/>
      <c r="L123" s="782"/>
      <c r="M123" s="782"/>
      <c r="N123" s="782"/>
      <c r="O123" s="782"/>
      <c r="P123" s="783"/>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row>
    <row r="124" spans="1:63" x14ac:dyDescent="0.2">
      <c r="A124" s="1"/>
      <c r="B124" s="340" t="str">
        <f t="shared" si="24"/>
        <v>23 / 62</v>
      </c>
      <c r="C124" s="781" t="s">
        <v>848</v>
      </c>
      <c r="D124" s="782"/>
      <c r="E124" s="782"/>
      <c r="F124" s="782"/>
      <c r="G124" s="782"/>
      <c r="H124" s="782"/>
      <c r="I124" s="782"/>
      <c r="J124" s="782"/>
      <c r="K124" s="782"/>
      <c r="L124" s="782"/>
      <c r="M124" s="782"/>
      <c r="N124" s="782"/>
      <c r="O124" s="782"/>
      <c r="P124" s="783"/>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row>
    <row r="125" spans="1:63" ht="25.5" x14ac:dyDescent="0.2">
      <c r="A125" s="1"/>
      <c r="B125" s="342" t="s">
        <v>849</v>
      </c>
      <c r="C125" s="781" t="s">
        <v>850</v>
      </c>
      <c r="D125" s="782"/>
      <c r="E125" s="782"/>
      <c r="F125" s="782"/>
      <c r="G125" s="782"/>
      <c r="H125" s="782"/>
      <c r="I125" s="782"/>
      <c r="J125" s="782"/>
      <c r="K125" s="782"/>
      <c r="L125" s="782"/>
      <c r="M125" s="782"/>
      <c r="N125" s="782"/>
      <c r="O125" s="782"/>
      <c r="P125" s="783"/>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row>
    <row r="126" spans="1:63" ht="15" thickBot="1" x14ac:dyDescent="0.25">
      <c r="A126" s="1"/>
      <c r="B126" s="343" t="str">
        <f>B47&amp;" / "&amp;B88</f>
        <v>39 / 78</v>
      </c>
      <c r="C126" s="787" t="s">
        <v>851</v>
      </c>
      <c r="D126" s="788"/>
      <c r="E126" s="788"/>
      <c r="F126" s="788"/>
      <c r="G126" s="788"/>
      <c r="H126" s="788"/>
      <c r="I126" s="788"/>
      <c r="J126" s="788"/>
      <c r="K126" s="788"/>
      <c r="L126" s="788"/>
      <c r="M126" s="788"/>
      <c r="N126" s="788"/>
      <c r="O126" s="788"/>
      <c r="P126" s="789"/>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row>
    <row r="127" spans="1:63"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row>
    <row r="128" spans="1:63"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row>
  </sheetData>
  <mergeCells count="48">
    <mergeCell ref="C125:P125"/>
    <mergeCell ref="C126:P126"/>
    <mergeCell ref="C119:P119"/>
    <mergeCell ref="C120:P120"/>
    <mergeCell ref="C121:P121"/>
    <mergeCell ref="C122:P122"/>
    <mergeCell ref="C123:P123"/>
    <mergeCell ref="C124:P124"/>
    <mergeCell ref="C118:P118"/>
    <mergeCell ref="C107:P107"/>
    <mergeCell ref="C108:P108"/>
    <mergeCell ref="C109:P109"/>
    <mergeCell ref="C110:P110"/>
    <mergeCell ref="C111:P111"/>
    <mergeCell ref="C112:P112"/>
    <mergeCell ref="C113:P113"/>
    <mergeCell ref="C114:P114"/>
    <mergeCell ref="C115:P115"/>
    <mergeCell ref="C116:P116"/>
    <mergeCell ref="C117:P117"/>
    <mergeCell ref="C106:P106"/>
    <mergeCell ref="AK6:AO6"/>
    <mergeCell ref="AP6:AT6"/>
    <mergeCell ref="BB6:BE6"/>
    <mergeCell ref="BF6:BJ6"/>
    <mergeCell ref="B96:P96"/>
    <mergeCell ref="B98:P98"/>
    <mergeCell ref="C100:P100"/>
    <mergeCell ref="C102:P102"/>
    <mergeCell ref="C103:P103"/>
    <mergeCell ref="C104:P104"/>
    <mergeCell ref="C105:P105"/>
    <mergeCell ref="AK3:AO3"/>
    <mergeCell ref="AP3:AT3"/>
    <mergeCell ref="BF3:BJ3"/>
    <mergeCell ref="B6:F6"/>
    <mergeCell ref="G6:K6"/>
    <mergeCell ref="L6:P6"/>
    <mergeCell ref="Q6:U6"/>
    <mergeCell ref="V6:Z6"/>
    <mergeCell ref="AA6:AE6"/>
    <mergeCell ref="AF6:AJ6"/>
    <mergeCell ref="G3:K3"/>
    <mergeCell ref="L3:P3"/>
    <mergeCell ref="Q3:U3"/>
    <mergeCell ref="V3:Z3"/>
    <mergeCell ref="AA3:AE3"/>
    <mergeCell ref="AF3:AJ3"/>
  </mergeCells>
  <conditionalFormatting sqref="AY8:AZ89">
    <cfRule type="cellIs" dxfId="8" priority="1" operator="equal">
      <formula>0</formula>
    </cfRule>
  </conditionalFormatting>
  <dataValidations count="2">
    <dataValidation type="custom" showErrorMessage="1" errorTitle="No label" error="You must enter a description in column C for any additional values." sqref="G73:AT87">
      <formula1>AND(SUM($G$73:$AT$87)&gt;0,NOT(ISBLANK($C73)))</formula1>
    </dataValidation>
    <dataValidation type="custom" showErrorMessage="1" errorTitle="No label" error="You must enter a description in column C for any additional values." sqref="G32:AT46">
      <formula1>AND(SUM($G$32:$AT$46)&gt;0,NOT(ISNONTEXT($C32)))</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T106"/>
  <sheetViews>
    <sheetView zoomScale="75" zoomScaleNormal="75" workbookViewId="0">
      <selection activeCell="B4" sqref="B4:C5"/>
    </sheetView>
  </sheetViews>
  <sheetFormatPr defaultRowHeight="14.25" x14ac:dyDescent="0.2"/>
  <cols>
    <col min="1" max="1" width="1.625" customWidth="1"/>
    <col min="2" max="2" width="6.625" customWidth="1"/>
    <col min="3" max="3" width="46.125" customWidth="1"/>
    <col min="4" max="4" width="13" bestFit="1" customWidth="1"/>
    <col min="5" max="6" width="5.625" customWidth="1"/>
    <col min="7" max="54" width="9.625" customWidth="1"/>
    <col min="55" max="55" width="2.625" customWidth="1"/>
    <col min="56" max="56" width="25.625" customWidth="1"/>
    <col min="57" max="57" width="81.625" customWidth="1"/>
    <col min="58" max="58" width="2.625" customWidth="1"/>
    <col min="59" max="59" width="49.625" customWidth="1"/>
    <col min="60" max="60" width="37.625" customWidth="1"/>
    <col min="61" max="61" width="4.625" customWidth="1"/>
    <col min="62" max="62" width="6.625" customWidth="1"/>
    <col min="63" max="63" width="46.125" customWidth="1"/>
    <col min="64" max="65" width="5.625" customWidth="1"/>
    <col min="66" max="71" width="12.625" customWidth="1"/>
    <col min="72" max="72" width="9.625" customWidth="1"/>
  </cols>
  <sheetData>
    <row r="1" spans="1:72" ht="20.25" x14ac:dyDescent="0.2">
      <c r="A1" s="1"/>
      <c r="B1" s="2" t="s">
        <v>852</v>
      </c>
      <c r="C1" s="2"/>
      <c r="D1" s="2"/>
      <c r="E1" s="2"/>
      <c r="F1" s="2"/>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5" t="s">
        <v>1811</v>
      </c>
      <c r="BC1" s="344"/>
      <c r="BD1" s="742" t="s">
        <v>1</v>
      </c>
      <c r="BE1" s="742"/>
      <c r="BF1" s="742"/>
      <c r="BG1" s="742"/>
      <c r="BH1" s="742"/>
      <c r="BI1" s="1"/>
      <c r="BJ1" s="2" t="s">
        <v>2</v>
      </c>
      <c r="BK1" s="2"/>
      <c r="BL1" s="2"/>
      <c r="BM1" s="2"/>
      <c r="BN1" s="2"/>
      <c r="BO1" s="2"/>
      <c r="BP1" s="2"/>
      <c r="BQ1" s="2"/>
      <c r="BR1" s="2"/>
      <c r="BS1" s="4" t="str">
        <f>LEFT($B$1,4)</f>
        <v>WWS1</v>
      </c>
      <c r="BT1" s="1"/>
    </row>
    <row r="2" spans="1:72" ht="16.5" thickBot="1" x14ac:dyDescent="0.35">
      <c r="A2" s="1"/>
      <c r="B2" s="345"/>
      <c r="C2" s="346"/>
      <c r="D2" s="346"/>
      <c r="E2" s="346"/>
      <c r="F2" s="346"/>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1"/>
      <c r="BF2" s="1"/>
      <c r="BG2" s="11"/>
      <c r="BH2" s="11"/>
      <c r="BI2" s="1"/>
      <c r="BJ2" s="345"/>
      <c r="BK2" s="346"/>
      <c r="BL2" s="346"/>
      <c r="BM2" s="346"/>
      <c r="BN2" s="347"/>
      <c r="BO2" s="347"/>
      <c r="BP2" s="347"/>
      <c r="BQ2" s="347"/>
      <c r="BR2" s="347"/>
      <c r="BS2" s="347"/>
      <c r="BT2" s="1"/>
    </row>
    <row r="3" spans="1:72" ht="16.5" thickBot="1" x14ac:dyDescent="0.35">
      <c r="A3" s="1"/>
      <c r="B3" s="348"/>
      <c r="C3" s="348"/>
      <c r="D3" s="348"/>
      <c r="E3" s="348"/>
      <c r="F3" s="348"/>
      <c r="G3" s="790" t="s">
        <v>3</v>
      </c>
      <c r="H3" s="791"/>
      <c r="I3" s="791"/>
      <c r="J3" s="791"/>
      <c r="K3" s="791"/>
      <c r="L3" s="792"/>
      <c r="M3" s="790" t="s">
        <v>4</v>
      </c>
      <c r="N3" s="791"/>
      <c r="O3" s="791"/>
      <c r="P3" s="791"/>
      <c r="Q3" s="791"/>
      <c r="R3" s="792"/>
      <c r="S3" s="790" t="s">
        <v>5</v>
      </c>
      <c r="T3" s="791"/>
      <c r="U3" s="791"/>
      <c r="V3" s="791"/>
      <c r="W3" s="791"/>
      <c r="X3" s="792"/>
      <c r="Y3" s="790" t="s">
        <v>6</v>
      </c>
      <c r="Z3" s="791"/>
      <c r="AA3" s="791"/>
      <c r="AB3" s="791"/>
      <c r="AC3" s="791"/>
      <c r="AD3" s="792"/>
      <c r="AE3" s="790" t="s">
        <v>7</v>
      </c>
      <c r="AF3" s="791"/>
      <c r="AG3" s="791"/>
      <c r="AH3" s="791"/>
      <c r="AI3" s="791"/>
      <c r="AJ3" s="792"/>
      <c r="AK3" s="790" t="s">
        <v>8</v>
      </c>
      <c r="AL3" s="791"/>
      <c r="AM3" s="791"/>
      <c r="AN3" s="791"/>
      <c r="AO3" s="791"/>
      <c r="AP3" s="792"/>
      <c r="AQ3" s="790" t="s">
        <v>9</v>
      </c>
      <c r="AR3" s="791"/>
      <c r="AS3" s="791"/>
      <c r="AT3" s="791"/>
      <c r="AU3" s="791"/>
      <c r="AV3" s="792"/>
      <c r="AW3" s="790" t="s">
        <v>10</v>
      </c>
      <c r="AX3" s="791"/>
      <c r="AY3" s="791"/>
      <c r="AZ3" s="791"/>
      <c r="BA3" s="791"/>
      <c r="BB3" s="792"/>
      <c r="BC3" s="347"/>
      <c r="BD3" s="349"/>
      <c r="BE3" s="1"/>
      <c r="BF3" s="1"/>
      <c r="BG3" s="11"/>
      <c r="BH3" s="11"/>
      <c r="BI3" s="1"/>
      <c r="BJ3" s="348"/>
      <c r="BK3" s="348"/>
      <c r="BL3" s="348"/>
      <c r="BM3" s="348"/>
      <c r="BN3" s="790" t="s">
        <v>11</v>
      </c>
      <c r="BO3" s="791"/>
      <c r="BP3" s="791"/>
      <c r="BQ3" s="791"/>
      <c r="BR3" s="791"/>
      <c r="BS3" s="792"/>
      <c r="BT3" s="1"/>
    </row>
    <row r="4" spans="1:72" ht="16.5" thickBot="1" x14ac:dyDescent="0.35">
      <c r="A4" s="1"/>
      <c r="B4" s="796" t="s">
        <v>12</v>
      </c>
      <c r="C4" s="797"/>
      <c r="D4" s="800" t="s">
        <v>2</v>
      </c>
      <c r="E4" s="802" t="s">
        <v>14</v>
      </c>
      <c r="F4" s="804" t="s">
        <v>15</v>
      </c>
      <c r="G4" s="806" t="s">
        <v>853</v>
      </c>
      <c r="H4" s="802" t="s">
        <v>854</v>
      </c>
      <c r="I4" s="793" t="s">
        <v>855</v>
      </c>
      <c r="J4" s="794"/>
      <c r="K4" s="795"/>
      <c r="L4" s="804" t="s">
        <v>20</v>
      </c>
      <c r="M4" s="806" t="s">
        <v>853</v>
      </c>
      <c r="N4" s="802" t="s">
        <v>854</v>
      </c>
      <c r="O4" s="793" t="s">
        <v>855</v>
      </c>
      <c r="P4" s="794"/>
      <c r="Q4" s="795"/>
      <c r="R4" s="804" t="s">
        <v>20</v>
      </c>
      <c r="S4" s="806" t="s">
        <v>853</v>
      </c>
      <c r="T4" s="802" t="s">
        <v>854</v>
      </c>
      <c r="U4" s="793" t="s">
        <v>855</v>
      </c>
      <c r="V4" s="794"/>
      <c r="W4" s="795"/>
      <c r="X4" s="804" t="s">
        <v>20</v>
      </c>
      <c r="Y4" s="806" t="s">
        <v>853</v>
      </c>
      <c r="Z4" s="802" t="s">
        <v>854</v>
      </c>
      <c r="AA4" s="793" t="s">
        <v>855</v>
      </c>
      <c r="AB4" s="794"/>
      <c r="AC4" s="795"/>
      <c r="AD4" s="804" t="s">
        <v>20</v>
      </c>
      <c r="AE4" s="806" t="s">
        <v>853</v>
      </c>
      <c r="AF4" s="802" t="s">
        <v>854</v>
      </c>
      <c r="AG4" s="793" t="s">
        <v>855</v>
      </c>
      <c r="AH4" s="794"/>
      <c r="AI4" s="795"/>
      <c r="AJ4" s="804" t="s">
        <v>20</v>
      </c>
      <c r="AK4" s="806" t="s">
        <v>853</v>
      </c>
      <c r="AL4" s="802" t="s">
        <v>854</v>
      </c>
      <c r="AM4" s="793" t="s">
        <v>855</v>
      </c>
      <c r="AN4" s="794"/>
      <c r="AO4" s="795"/>
      <c r="AP4" s="804" t="s">
        <v>20</v>
      </c>
      <c r="AQ4" s="806" t="s">
        <v>853</v>
      </c>
      <c r="AR4" s="802" t="s">
        <v>854</v>
      </c>
      <c r="AS4" s="793" t="s">
        <v>855</v>
      </c>
      <c r="AT4" s="794"/>
      <c r="AU4" s="795"/>
      <c r="AV4" s="804" t="s">
        <v>20</v>
      </c>
      <c r="AW4" s="806" t="s">
        <v>853</v>
      </c>
      <c r="AX4" s="802" t="s">
        <v>854</v>
      </c>
      <c r="AY4" s="793" t="s">
        <v>855</v>
      </c>
      <c r="AZ4" s="794"/>
      <c r="BA4" s="795"/>
      <c r="BB4" s="804" t="s">
        <v>20</v>
      </c>
      <c r="BC4" s="350"/>
      <c r="BD4" s="351"/>
      <c r="BE4" s="351"/>
      <c r="BF4" s="1"/>
      <c r="BG4" s="11"/>
      <c r="BH4" s="11"/>
      <c r="BI4" s="1"/>
      <c r="BJ4" s="796" t="s">
        <v>12</v>
      </c>
      <c r="BK4" s="797"/>
      <c r="BL4" s="802" t="s">
        <v>14</v>
      </c>
      <c r="BM4" s="804" t="s">
        <v>15</v>
      </c>
      <c r="BN4" s="806" t="s">
        <v>853</v>
      </c>
      <c r="BO4" s="802" t="s">
        <v>854</v>
      </c>
      <c r="BP4" s="793" t="s">
        <v>855</v>
      </c>
      <c r="BQ4" s="794"/>
      <c r="BR4" s="795"/>
      <c r="BS4" s="804" t="s">
        <v>20</v>
      </c>
      <c r="BT4" s="1"/>
    </row>
    <row r="5" spans="1:72" ht="27.75" thickBot="1" x14ac:dyDescent="0.35">
      <c r="A5" s="1"/>
      <c r="B5" s="798"/>
      <c r="C5" s="799"/>
      <c r="D5" s="801"/>
      <c r="E5" s="803"/>
      <c r="F5" s="805"/>
      <c r="G5" s="807"/>
      <c r="H5" s="808"/>
      <c r="I5" s="353" t="s">
        <v>856</v>
      </c>
      <c r="J5" s="353" t="s">
        <v>857</v>
      </c>
      <c r="K5" s="354" t="s">
        <v>858</v>
      </c>
      <c r="L5" s="809"/>
      <c r="M5" s="807"/>
      <c r="N5" s="808"/>
      <c r="O5" s="353" t="s">
        <v>856</v>
      </c>
      <c r="P5" s="353" t="s">
        <v>857</v>
      </c>
      <c r="Q5" s="354" t="s">
        <v>858</v>
      </c>
      <c r="R5" s="809"/>
      <c r="S5" s="807"/>
      <c r="T5" s="808"/>
      <c r="U5" s="353" t="s">
        <v>856</v>
      </c>
      <c r="V5" s="353" t="s">
        <v>857</v>
      </c>
      <c r="W5" s="354" t="s">
        <v>858</v>
      </c>
      <c r="X5" s="809"/>
      <c r="Y5" s="807"/>
      <c r="Z5" s="808"/>
      <c r="AA5" s="353" t="s">
        <v>856</v>
      </c>
      <c r="AB5" s="353" t="s">
        <v>857</v>
      </c>
      <c r="AC5" s="354" t="s">
        <v>858</v>
      </c>
      <c r="AD5" s="809"/>
      <c r="AE5" s="807"/>
      <c r="AF5" s="808"/>
      <c r="AG5" s="353" t="s">
        <v>856</v>
      </c>
      <c r="AH5" s="353" t="s">
        <v>857</v>
      </c>
      <c r="AI5" s="354" t="s">
        <v>858</v>
      </c>
      <c r="AJ5" s="809"/>
      <c r="AK5" s="807"/>
      <c r="AL5" s="808"/>
      <c r="AM5" s="353" t="s">
        <v>856</v>
      </c>
      <c r="AN5" s="353" t="s">
        <v>857</v>
      </c>
      <c r="AO5" s="354" t="s">
        <v>858</v>
      </c>
      <c r="AP5" s="809"/>
      <c r="AQ5" s="807"/>
      <c r="AR5" s="808"/>
      <c r="AS5" s="353" t="s">
        <v>856</v>
      </c>
      <c r="AT5" s="353" t="s">
        <v>857</v>
      </c>
      <c r="AU5" s="354" t="s">
        <v>858</v>
      </c>
      <c r="AV5" s="809"/>
      <c r="AW5" s="807"/>
      <c r="AX5" s="808"/>
      <c r="AY5" s="353" t="s">
        <v>856</v>
      </c>
      <c r="AZ5" s="353" t="s">
        <v>857</v>
      </c>
      <c r="BA5" s="354" t="s">
        <v>858</v>
      </c>
      <c r="BB5" s="809"/>
      <c r="BC5" s="350"/>
      <c r="BD5" s="20" t="s">
        <v>21</v>
      </c>
      <c r="BE5" s="21" t="s">
        <v>22</v>
      </c>
      <c r="BF5" s="1"/>
      <c r="BG5" s="17" t="s">
        <v>23</v>
      </c>
      <c r="BH5" s="355" t="s">
        <v>24</v>
      </c>
      <c r="BI5" s="1"/>
      <c r="BJ5" s="798"/>
      <c r="BK5" s="799"/>
      <c r="BL5" s="803"/>
      <c r="BM5" s="805"/>
      <c r="BN5" s="807"/>
      <c r="BO5" s="808"/>
      <c r="BP5" s="353" t="s">
        <v>856</v>
      </c>
      <c r="BQ5" s="353" t="s">
        <v>857</v>
      </c>
      <c r="BR5" s="354" t="s">
        <v>858</v>
      </c>
      <c r="BS5" s="809"/>
      <c r="BT5" s="1"/>
    </row>
    <row r="6" spans="1:72" ht="16.5" thickBot="1" x14ac:dyDescent="0.35">
      <c r="A6" s="1"/>
      <c r="B6" s="356"/>
      <c r="C6" s="356"/>
      <c r="D6" s="356"/>
      <c r="E6" s="356"/>
      <c r="F6" s="356"/>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47"/>
      <c r="BD6" s="347"/>
      <c r="BE6" s="1"/>
      <c r="BF6" s="1"/>
      <c r="BG6" s="358"/>
      <c r="BH6" s="358"/>
      <c r="BI6" s="1"/>
      <c r="BJ6" s="356"/>
      <c r="BK6" s="356"/>
      <c r="BL6" s="356"/>
      <c r="BM6" s="356"/>
      <c r="BN6" s="357"/>
      <c r="BO6" s="357"/>
      <c r="BP6" s="357"/>
      <c r="BQ6" s="357"/>
      <c r="BR6" s="357"/>
      <c r="BS6" s="357"/>
      <c r="BT6" s="1"/>
    </row>
    <row r="7" spans="1:72" ht="16.5" thickBot="1" x14ac:dyDescent="0.35">
      <c r="A7" s="1"/>
      <c r="B7" s="813" t="s">
        <v>25</v>
      </c>
      <c r="C7" s="814"/>
      <c r="D7" s="814"/>
      <c r="E7" s="814"/>
      <c r="F7" s="815"/>
      <c r="G7" s="810" t="s">
        <v>26</v>
      </c>
      <c r="H7" s="811"/>
      <c r="I7" s="811"/>
      <c r="J7" s="811"/>
      <c r="K7" s="811"/>
      <c r="L7" s="812"/>
      <c r="M7" s="810" t="s">
        <v>26</v>
      </c>
      <c r="N7" s="811"/>
      <c r="O7" s="811"/>
      <c r="P7" s="811"/>
      <c r="Q7" s="811"/>
      <c r="R7" s="812"/>
      <c r="S7" s="810" t="s">
        <v>26</v>
      </c>
      <c r="T7" s="811"/>
      <c r="U7" s="811"/>
      <c r="V7" s="811"/>
      <c r="W7" s="811"/>
      <c r="X7" s="812"/>
      <c r="Y7" s="810" t="s">
        <v>860</v>
      </c>
      <c r="Z7" s="811"/>
      <c r="AA7" s="811"/>
      <c r="AB7" s="811"/>
      <c r="AC7" s="811"/>
      <c r="AD7" s="812"/>
      <c r="AE7" s="810" t="s">
        <v>860</v>
      </c>
      <c r="AF7" s="811"/>
      <c r="AG7" s="811"/>
      <c r="AH7" s="811"/>
      <c r="AI7" s="811"/>
      <c r="AJ7" s="812"/>
      <c r="AK7" s="810" t="s">
        <v>860</v>
      </c>
      <c r="AL7" s="811"/>
      <c r="AM7" s="811"/>
      <c r="AN7" s="811"/>
      <c r="AO7" s="811"/>
      <c r="AP7" s="812"/>
      <c r="AQ7" s="810" t="s">
        <v>860</v>
      </c>
      <c r="AR7" s="811"/>
      <c r="AS7" s="811"/>
      <c r="AT7" s="811"/>
      <c r="AU7" s="811"/>
      <c r="AV7" s="812"/>
      <c r="AW7" s="810" t="s">
        <v>860</v>
      </c>
      <c r="AX7" s="811"/>
      <c r="AY7" s="811"/>
      <c r="AZ7" s="811"/>
      <c r="BA7" s="811"/>
      <c r="BB7" s="812"/>
      <c r="BC7" s="347"/>
      <c r="BD7" s="347"/>
      <c r="BE7" s="1"/>
      <c r="BF7" s="1"/>
      <c r="BG7" s="360"/>
      <c r="BH7" s="360"/>
      <c r="BI7" s="1"/>
      <c r="BJ7" s="813" t="s">
        <v>25</v>
      </c>
      <c r="BK7" s="814"/>
      <c r="BL7" s="814"/>
      <c r="BM7" s="815"/>
      <c r="BN7" s="810" t="s">
        <v>28</v>
      </c>
      <c r="BO7" s="811"/>
      <c r="BP7" s="811"/>
      <c r="BQ7" s="811"/>
      <c r="BR7" s="811"/>
      <c r="BS7" s="812"/>
      <c r="BT7" s="1"/>
    </row>
    <row r="8" spans="1:72" ht="16.5" thickBot="1" x14ac:dyDescent="0.35">
      <c r="A8" s="1"/>
      <c r="B8" s="356"/>
      <c r="C8" s="356"/>
      <c r="D8" s="356"/>
      <c r="E8" s="356"/>
      <c r="F8" s="356"/>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47"/>
      <c r="BD8" s="347"/>
      <c r="BE8" s="1"/>
      <c r="BF8" s="1"/>
      <c r="BG8" s="30"/>
      <c r="BH8" s="30"/>
      <c r="BI8" s="1"/>
      <c r="BJ8" s="356"/>
      <c r="BK8" s="356"/>
      <c r="BL8" s="356"/>
      <c r="BM8" s="356"/>
      <c r="BN8" s="357"/>
      <c r="BO8" s="357"/>
      <c r="BP8" s="357"/>
      <c r="BQ8" s="357"/>
      <c r="BR8" s="357"/>
      <c r="BS8" s="357"/>
      <c r="BT8" s="1"/>
    </row>
    <row r="9" spans="1:72" ht="16.5" thickBot="1" x14ac:dyDescent="0.35">
      <c r="A9" s="1"/>
      <c r="B9" s="27" t="s">
        <v>29</v>
      </c>
      <c r="C9" s="28" t="s">
        <v>862</v>
      </c>
      <c r="D9" s="361"/>
      <c r="E9" s="348"/>
      <c r="F9" s="348"/>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1"/>
      <c r="BF9" s="1"/>
      <c r="BG9" s="30"/>
      <c r="BH9" s="30"/>
      <c r="BI9" s="1"/>
      <c r="BJ9" s="27" t="s">
        <v>29</v>
      </c>
      <c r="BK9" s="28" t="s">
        <v>862</v>
      </c>
      <c r="BL9" s="348"/>
      <c r="BM9" s="348"/>
      <c r="BN9" s="347"/>
      <c r="BO9" s="347"/>
      <c r="BP9" s="347"/>
      <c r="BQ9" s="347"/>
      <c r="BR9" s="347"/>
      <c r="BS9" s="347"/>
      <c r="BT9" s="1"/>
    </row>
    <row r="10" spans="1:72" ht="15.75" x14ac:dyDescent="0.3">
      <c r="A10" s="1"/>
      <c r="B10" s="31">
        <v>1</v>
      </c>
      <c r="C10" s="32" t="s">
        <v>31</v>
      </c>
      <c r="D10" s="33" t="s">
        <v>32</v>
      </c>
      <c r="E10" s="33" t="s">
        <v>33</v>
      </c>
      <c r="F10" s="362">
        <v>3</v>
      </c>
      <c r="G10" s="363">
        <v>7.9753024479091534</v>
      </c>
      <c r="H10" s="364">
        <v>42.641084155180089</v>
      </c>
      <c r="I10" s="364">
        <v>7.7682910479884458E-3</v>
      </c>
      <c r="J10" s="364">
        <v>-5.5134773648948157</v>
      </c>
      <c r="K10" s="364">
        <v>0.72498065074382401</v>
      </c>
      <c r="L10" s="365">
        <f>SUM(G10:K10)</f>
        <v>45.835658179986233</v>
      </c>
      <c r="M10" s="363">
        <v>7.7382191247250027</v>
      </c>
      <c r="N10" s="364">
        <v>45.351523893221362</v>
      </c>
      <c r="O10" s="364">
        <v>1.1841673629276021E-2</v>
      </c>
      <c r="P10" s="364">
        <v>-7.0275388399967822</v>
      </c>
      <c r="Q10" s="364">
        <v>0.86389581162721785</v>
      </c>
      <c r="R10" s="365">
        <f>SUM(M10:Q10)</f>
        <v>46.937941663206075</v>
      </c>
      <c r="S10" s="363">
        <v>7.7502977416428385</v>
      </c>
      <c r="T10" s="364">
        <v>46.491137220226683</v>
      </c>
      <c r="U10" s="364">
        <v>1.1510010302203479E-2</v>
      </c>
      <c r="V10" s="364">
        <v>-7.9585606238547131</v>
      </c>
      <c r="W10" s="364">
        <v>0.89588285131235434</v>
      </c>
      <c r="X10" s="365">
        <f>SUM(S10:W10)</f>
        <v>47.190267199629368</v>
      </c>
      <c r="Y10" s="366">
        <v>7.8347806222673784</v>
      </c>
      <c r="Z10" s="367">
        <v>47.859374258121981</v>
      </c>
      <c r="AA10" s="367">
        <v>1.3816630543199706E-2</v>
      </c>
      <c r="AB10" s="367">
        <v>-8.0830949541951327</v>
      </c>
      <c r="AC10" s="367">
        <v>-4.9808967935511816E-3</v>
      </c>
      <c r="AD10" s="365">
        <f>SUM(Y10:AC10)</f>
        <v>47.619895659943879</v>
      </c>
      <c r="AE10" s="363">
        <v>7.7589386641957816</v>
      </c>
      <c r="AF10" s="364">
        <v>47.483420491342287</v>
      </c>
      <c r="AG10" s="364">
        <v>1.4549355910378078E-2</v>
      </c>
      <c r="AH10" s="364">
        <v>-8.1862870070928011</v>
      </c>
      <c r="AI10" s="364">
        <v>-2.4879348107176291E-3</v>
      </c>
      <c r="AJ10" s="365">
        <f>SUM(AE10:AI10)</f>
        <v>47.068133569544926</v>
      </c>
      <c r="AK10" s="363">
        <v>7.8756468556690775</v>
      </c>
      <c r="AL10" s="364">
        <v>48.993168397585684</v>
      </c>
      <c r="AM10" s="364">
        <v>1.4680453326017131E-2</v>
      </c>
      <c r="AN10" s="364">
        <v>-8.6039612148657607</v>
      </c>
      <c r="AO10" s="364">
        <v>-3.0645772149257011E-3</v>
      </c>
      <c r="AP10" s="365">
        <f>SUM(AK10:AO10)</f>
        <v>48.276469914500083</v>
      </c>
      <c r="AQ10" s="363">
        <v>7.9867543266782759</v>
      </c>
      <c r="AR10" s="364">
        <v>49.993495377382096</v>
      </c>
      <c r="AS10" s="364">
        <v>1.4854353245184708E-2</v>
      </c>
      <c r="AT10" s="364">
        <v>-8.9557580585448022</v>
      </c>
      <c r="AU10" s="364">
        <v>-3.5570585162831847E-3</v>
      </c>
      <c r="AV10" s="365">
        <f>SUM(AQ10:AU10)</f>
        <v>49.035788940244466</v>
      </c>
      <c r="AW10" s="363">
        <v>8.1235790021141394</v>
      </c>
      <c r="AX10" s="364">
        <v>51.197200809325203</v>
      </c>
      <c r="AY10" s="364">
        <v>1.5100175532111954E-2</v>
      </c>
      <c r="AZ10" s="364">
        <v>-9.2248103687105054</v>
      </c>
      <c r="BA10" s="364">
        <v>-4.1516500629402708E-3</v>
      </c>
      <c r="BB10" s="365">
        <f>SUM(AW10:BA10)</f>
        <v>50.106917968198012</v>
      </c>
      <c r="BC10" s="347"/>
      <c r="BD10" s="368"/>
      <c r="BE10" s="369"/>
      <c r="BF10" s="1"/>
      <c r="BG10" s="30">
        <f t="shared" ref="BG10:BG18" si="0" xml:space="preserve"> IF( SUM( BX10:DR10 ) = 0, 0, $BX$5 )</f>
        <v>0</v>
      </c>
      <c r="BH10" s="30"/>
      <c r="BI10" s="1"/>
      <c r="BJ10" s="31">
        <v>1</v>
      </c>
      <c r="BK10" s="32" t="s">
        <v>31</v>
      </c>
      <c r="BL10" s="33" t="s">
        <v>33</v>
      </c>
      <c r="BM10" s="362">
        <v>3</v>
      </c>
      <c r="BN10" s="42" t="s">
        <v>863</v>
      </c>
      <c r="BO10" s="43" t="s">
        <v>864</v>
      </c>
      <c r="BP10" s="43" t="s">
        <v>865</v>
      </c>
      <c r="BQ10" s="43" t="s">
        <v>866</v>
      </c>
      <c r="BR10" s="103" t="s">
        <v>867</v>
      </c>
      <c r="BS10" s="370" t="s">
        <v>868</v>
      </c>
      <c r="BT10" s="1"/>
    </row>
    <row r="11" spans="1:72" ht="15.75" x14ac:dyDescent="0.3">
      <c r="A11" s="1"/>
      <c r="B11" s="46">
        <f xml:space="preserve"> B10 + 1</f>
        <v>2</v>
      </c>
      <c r="C11" s="47" t="s">
        <v>40</v>
      </c>
      <c r="D11" s="48" t="s">
        <v>41</v>
      </c>
      <c r="E11" s="48" t="s">
        <v>33</v>
      </c>
      <c r="F11" s="64">
        <v>3</v>
      </c>
      <c r="G11" s="371">
        <v>-2.4180139289588277E-2</v>
      </c>
      <c r="H11" s="371">
        <v>-0.14057462470199955</v>
      </c>
      <c r="I11" s="371">
        <v>0</v>
      </c>
      <c r="J11" s="371">
        <v>-8.6009589144881229</v>
      </c>
      <c r="K11" s="371">
        <v>0</v>
      </c>
      <c r="L11" s="372">
        <f>SUM(G11:K11)</f>
        <v>-8.7657136784797114</v>
      </c>
      <c r="M11" s="371">
        <v>-9.6580746054983735E-2</v>
      </c>
      <c r="N11" s="371">
        <v>-0.33547585076666059</v>
      </c>
      <c r="O11" s="371">
        <v>0</v>
      </c>
      <c r="P11" s="371">
        <v>-8.2494012243641119</v>
      </c>
      <c r="Q11" s="371">
        <v>0</v>
      </c>
      <c r="R11" s="372">
        <f>SUM(M11:Q11)</f>
        <v>-8.6814578211857558</v>
      </c>
      <c r="S11" s="371">
        <v>-6.8146545871977188E-2</v>
      </c>
      <c r="T11" s="371">
        <v>-0.2644956389252347</v>
      </c>
      <c r="U11" s="371">
        <v>0</v>
      </c>
      <c r="V11" s="371">
        <v>-8.2338689893472363</v>
      </c>
      <c r="W11" s="371">
        <v>0</v>
      </c>
      <c r="X11" s="372">
        <f>SUM(S11:W11)</f>
        <v>-8.5665111741444484</v>
      </c>
      <c r="Y11" s="373">
        <v>-6.5902403947507307E-2</v>
      </c>
      <c r="Z11" s="373">
        <v>-0.2557855019027851</v>
      </c>
      <c r="AA11" s="373">
        <v>0</v>
      </c>
      <c r="AB11" s="373">
        <v>-8.0458390334910845</v>
      </c>
      <c r="AC11" s="373">
        <v>0</v>
      </c>
      <c r="AD11" s="372">
        <f>SUM(Y11:AC11)</f>
        <v>-8.3675269393413778</v>
      </c>
      <c r="AE11" s="371">
        <v>-6.6548505946992659E-2</v>
      </c>
      <c r="AF11" s="371">
        <v>-0.258293202901832</v>
      </c>
      <c r="AG11" s="371">
        <v>0</v>
      </c>
      <c r="AH11" s="371">
        <v>-8.2386081393972201</v>
      </c>
      <c r="AI11" s="371">
        <v>0</v>
      </c>
      <c r="AJ11" s="372">
        <f>SUM(AE11:AI11)</f>
        <v>-8.5634498482460444</v>
      </c>
      <c r="AK11" s="371">
        <v>-6.7200942279806344E-2</v>
      </c>
      <c r="AL11" s="371">
        <v>-0.26082548920479121</v>
      </c>
      <c r="AM11" s="371">
        <v>0</v>
      </c>
      <c r="AN11" s="371">
        <v>-8.4797239057042066</v>
      </c>
      <c r="AO11" s="371">
        <v>0</v>
      </c>
      <c r="AP11" s="372">
        <f>SUM(AK11:AO11)</f>
        <v>-8.8077503371888035</v>
      </c>
      <c r="AQ11" s="371">
        <v>-6.7859775047255405E-2</v>
      </c>
      <c r="AR11" s="371">
        <v>-0.26338260184405377</v>
      </c>
      <c r="AS11" s="371">
        <v>0</v>
      </c>
      <c r="AT11" s="371">
        <v>-8.7163093509118372</v>
      </c>
      <c r="AU11" s="371">
        <v>0</v>
      </c>
      <c r="AV11" s="372">
        <f>SUM(AQ11:AU11)</f>
        <v>-9.0475517278031461</v>
      </c>
      <c r="AW11" s="371">
        <v>-6.8525066959483405E-2</v>
      </c>
      <c r="AX11" s="371">
        <v>-0.26596478421507397</v>
      </c>
      <c r="AY11" s="371">
        <v>0</v>
      </c>
      <c r="AZ11" s="371">
        <v>-8.9807272118926367</v>
      </c>
      <c r="BA11" s="371">
        <v>0</v>
      </c>
      <c r="BB11" s="372">
        <f>SUM(AW11:BA11)</f>
        <v>-9.3152170630671947</v>
      </c>
      <c r="BC11" s="347"/>
      <c r="BD11" s="76"/>
      <c r="BE11" s="352"/>
      <c r="BF11" s="1"/>
      <c r="BG11" s="30">
        <f t="shared" si="0"/>
        <v>0</v>
      </c>
      <c r="BH11" s="30"/>
      <c r="BI11" s="1"/>
      <c r="BJ11" s="46">
        <f xml:space="preserve"> BJ10 + 1</f>
        <v>2</v>
      </c>
      <c r="BK11" s="47" t="s">
        <v>40</v>
      </c>
      <c r="BL11" s="48" t="s">
        <v>33</v>
      </c>
      <c r="BM11" s="64">
        <v>3</v>
      </c>
      <c r="BN11" s="57" t="s">
        <v>869</v>
      </c>
      <c r="BO11" s="58" t="s">
        <v>870</v>
      </c>
      <c r="BP11" s="58" t="s">
        <v>871</v>
      </c>
      <c r="BQ11" s="58" t="s">
        <v>872</v>
      </c>
      <c r="BR11" s="374" t="s">
        <v>873</v>
      </c>
      <c r="BS11" s="121" t="s">
        <v>874</v>
      </c>
      <c r="BT11" s="1"/>
    </row>
    <row r="12" spans="1:72" ht="15.75" x14ac:dyDescent="0.3">
      <c r="A12" s="1"/>
      <c r="B12" s="46">
        <f xml:space="preserve"> B11 + 1</f>
        <v>3</v>
      </c>
      <c r="C12" s="47" t="s">
        <v>875</v>
      </c>
      <c r="D12" s="48" t="s">
        <v>48</v>
      </c>
      <c r="E12" s="48" t="s">
        <v>33</v>
      </c>
      <c r="F12" s="64">
        <v>3</v>
      </c>
      <c r="G12" s="371">
        <v>2.3330608660896131</v>
      </c>
      <c r="H12" s="371">
        <v>4.5849232988376745</v>
      </c>
      <c r="I12" s="371">
        <v>0</v>
      </c>
      <c r="J12" s="371">
        <v>0.30031976997681159</v>
      </c>
      <c r="K12" s="371">
        <v>0</v>
      </c>
      <c r="L12" s="372">
        <f>SUM(G12:K12)</f>
        <v>7.2183039349040987</v>
      </c>
      <c r="M12" s="371">
        <v>3.1116460307181475</v>
      </c>
      <c r="N12" s="371">
        <v>6.4841919739664702</v>
      </c>
      <c r="O12" s="371">
        <v>0</v>
      </c>
      <c r="P12" s="371">
        <v>0.37676220362500101</v>
      </c>
      <c r="Q12" s="371">
        <v>0</v>
      </c>
      <c r="R12" s="372">
        <f>SUM(M12:Q12)</f>
        <v>9.9726002083096184</v>
      </c>
      <c r="S12" s="371">
        <v>3.176544231497608</v>
      </c>
      <c r="T12" s="371">
        <v>6.6194298331564347</v>
      </c>
      <c r="U12" s="371">
        <v>0</v>
      </c>
      <c r="V12" s="371">
        <v>0.38462016595247406</v>
      </c>
      <c r="W12" s="371">
        <v>0</v>
      </c>
      <c r="X12" s="372">
        <f>SUM(S12:W12)</f>
        <v>10.180594230606518</v>
      </c>
      <c r="Y12" s="373">
        <v>2.6412205876210328</v>
      </c>
      <c r="Z12" s="373">
        <v>5.2335563315835545</v>
      </c>
      <c r="AA12" s="373">
        <v>0</v>
      </c>
      <c r="AB12" s="373">
        <v>0.33729338695703875</v>
      </c>
      <c r="AC12" s="373">
        <v>0</v>
      </c>
      <c r="AD12" s="372">
        <f>SUM(Y12:AC12)</f>
        <v>8.2120703061616265</v>
      </c>
      <c r="AE12" s="371">
        <v>2.6412205876210324</v>
      </c>
      <c r="AF12" s="371">
        <v>5.2335563315835554</v>
      </c>
      <c r="AG12" s="371">
        <v>0</v>
      </c>
      <c r="AH12" s="371">
        <v>0.33974051607105876</v>
      </c>
      <c r="AI12" s="371">
        <v>0</v>
      </c>
      <c r="AJ12" s="372">
        <f>SUM(AE12:AI12)</f>
        <v>8.2145174352756474</v>
      </c>
      <c r="AK12" s="371">
        <v>2.6412205876210324</v>
      </c>
      <c r="AL12" s="371">
        <v>5.2335563315835545</v>
      </c>
      <c r="AM12" s="371">
        <v>0</v>
      </c>
      <c r="AN12" s="371">
        <v>0.34381906459442529</v>
      </c>
      <c r="AO12" s="371">
        <v>0</v>
      </c>
      <c r="AP12" s="372">
        <f>SUM(AK12:AO12)</f>
        <v>8.2185959837990126</v>
      </c>
      <c r="AQ12" s="371">
        <v>2.641220587621032</v>
      </c>
      <c r="AR12" s="371">
        <v>5.2335563315835554</v>
      </c>
      <c r="AS12" s="371">
        <v>0</v>
      </c>
      <c r="AT12" s="371">
        <v>0.3487579721957737</v>
      </c>
      <c r="AU12" s="371">
        <v>0</v>
      </c>
      <c r="AV12" s="372">
        <f>SUM(AQ12:AU12)</f>
        <v>8.2235348914003605</v>
      </c>
      <c r="AW12" s="371">
        <v>2.641220587621032</v>
      </c>
      <c r="AX12" s="371">
        <v>5.2335563315835527</v>
      </c>
      <c r="AY12" s="371">
        <v>0</v>
      </c>
      <c r="AZ12" s="371">
        <v>0.35717953091518007</v>
      </c>
      <c r="BA12" s="371">
        <v>0</v>
      </c>
      <c r="BB12" s="372">
        <f>SUM(AW12:BA12)</f>
        <v>8.2319564501197657</v>
      </c>
      <c r="BC12" s="347"/>
      <c r="BD12" s="76"/>
      <c r="BE12" s="352" t="s">
        <v>876</v>
      </c>
      <c r="BF12" s="1"/>
      <c r="BG12" s="30">
        <f t="shared" si="0"/>
        <v>0</v>
      </c>
      <c r="BH12" s="30">
        <f>IF(SUM(DU12:FP12)=0,0,$DU$4)</f>
        <v>0</v>
      </c>
      <c r="BI12" s="1"/>
      <c r="BJ12" s="46">
        <f xml:space="preserve"> BJ11 + 1</f>
        <v>3</v>
      </c>
      <c r="BK12" s="47" t="s">
        <v>875</v>
      </c>
      <c r="BL12" s="48" t="s">
        <v>33</v>
      </c>
      <c r="BM12" s="64">
        <v>3</v>
      </c>
      <c r="BN12" s="57" t="s">
        <v>877</v>
      </c>
      <c r="BO12" s="58" t="s">
        <v>878</v>
      </c>
      <c r="BP12" s="58" t="s">
        <v>879</v>
      </c>
      <c r="BQ12" s="58" t="s">
        <v>880</v>
      </c>
      <c r="BR12" s="374" t="s">
        <v>881</v>
      </c>
      <c r="BS12" s="121" t="s">
        <v>882</v>
      </c>
      <c r="BT12" s="1"/>
    </row>
    <row r="13" spans="1:72" ht="16.5" thickBot="1" x14ac:dyDescent="0.35">
      <c r="A13" s="1"/>
      <c r="B13" s="46">
        <f xml:space="preserve"> B12 + 1</f>
        <v>4</v>
      </c>
      <c r="C13" s="47" t="s">
        <v>883</v>
      </c>
      <c r="D13" s="48" t="s">
        <v>884</v>
      </c>
      <c r="E13" s="48" t="s">
        <v>33</v>
      </c>
      <c r="F13" s="64">
        <v>3</v>
      </c>
      <c r="G13" s="371">
        <v>0</v>
      </c>
      <c r="H13" s="371">
        <v>0</v>
      </c>
      <c r="I13" s="371">
        <v>0</v>
      </c>
      <c r="J13" s="371">
        <v>0</v>
      </c>
      <c r="K13" s="371">
        <v>0</v>
      </c>
      <c r="L13" s="372">
        <f>SUM(G13:K13)</f>
        <v>0</v>
      </c>
      <c r="M13" s="371">
        <v>0</v>
      </c>
      <c r="N13" s="371">
        <v>0</v>
      </c>
      <c r="O13" s="371">
        <v>0</v>
      </c>
      <c r="P13" s="371">
        <v>0</v>
      </c>
      <c r="Q13" s="371">
        <v>0</v>
      </c>
      <c r="R13" s="372">
        <f>SUM(M13:Q13)</f>
        <v>0</v>
      </c>
      <c r="S13" s="371">
        <v>0</v>
      </c>
      <c r="T13" s="371">
        <v>0</v>
      </c>
      <c r="U13" s="371">
        <v>0</v>
      </c>
      <c r="V13" s="371">
        <v>0</v>
      </c>
      <c r="W13" s="371">
        <v>0</v>
      </c>
      <c r="X13" s="372">
        <f>SUM(S13:W13)</f>
        <v>0</v>
      </c>
      <c r="Y13" s="373">
        <v>0</v>
      </c>
      <c r="Z13" s="373">
        <v>0</v>
      </c>
      <c r="AA13" s="373">
        <v>0</v>
      </c>
      <c r="AB13" s="373">
        <v>0</v>
      </c>
      <c r="AC13" s="373">
        <v>0</v>
      </c>
      <c r="AD13" s="372">
        <f>SUM(Y13:AC13)</f>
        <v>0</v>
      </c>
      <c r="AE13" s="371">
        <v>0</v>
      </c>
      <c r="AF13" s="371">
        <v>0</v>
      </c>
      <c r="AG13" s="371">
        <v>0</v>
      </c>
      <c r="AH13" s="371">
        <v>0</v>
      </c>
      <c r="AI13" s="371">
        <v>0</v>
      </c>
      <c r="AJ13" s="372">
        <f>SUM(AE13:AI13)</f>
        <v>0</v>
      </c>
      <c r="AK13" s="371">
        <v>0</v>
      </c>
      <c r="AL13" s="371">
        <v>0</v>
      </c>
      <c r="AM13" s="371">
        <v>0</v>
      </c>
      <c r="AN13" s="371">
        <v>0</v>
      </c>
      <c r="AO13" s="371">
        <v>0</v>
      </c>
      <c r="AP13" s="372">
        <f>SUM(AK13:AO13)</f>
        <v>0</v>
      </c>
      <c r="AQ13" s="371">
        <v>0</v>
      </c>
      <c r="AR13" s="371">
        <v>0</v>
      </c>
      <c r="AS13" s="371">
        <v>0</v>
      </c>
      <c r="AT13" s="371">
        <v>0</v>
      </c>
      <c r="AU13" s="371">
        <v>0</v>
      </c>
      <c r="AV13" s="372">
        <f>SUM(AQ13:AU13)</f>
        <v>0</v>
      </c>
      <c r="AW13" s="371">
        <v>0</v>
      </c>
      <c r="AX13" s="371">
        <v>0</v>
      </c>
      <c r="AY13" s="371">
        <v>0</v>
      </c>
      <c r="AZ13" s="371">
        <v>0</v>
      </c>
      <c r="BA13" s="371">
        <v>0</v>
      </c>
      <c r="BB13" s="372">
        <f>SUM(AW13:BA13)</f>
        <v>0</v>
      </c>
      <c r="BC13" s="347"/>
      <c r="BD13" s="375"/>
      <c r="BE13" s="359"/>
      <c r="BF13" s="1"/>
      <c r="BG13" s="30">
        <f t="shared" si="0"/>
        <v>0</v>
      </c>
      <c r="BH13" s="30"/>
      <c r="BI13" s="1"/>
      <c r="BJ13" s="46">
        <f xml:space="preserve"> BJ12 + 1</f>
        <v>4</v>
      </c>
      <c r="BK13" s="47" t="s">
        <v>883</v>
      </c>
      <c r="BL13" s="48" t="s">
        <v>33</v>
      </c>
      <c r="BM13" s="64">
        <v>3</v>
      </c>
      <c r="BN13" s="57" t="s">
        <v>885</v>
      </c>
      <c r="BO13" s="58" t="s">
        <v>886</v>
      </c>
      <c r="BP13" s="58" t="s">
        <v>887</v>
      </c>
      <c r="BQ13" s="58" t="s">
        <v>888</v>
      </c>
      <c r="BR13" s="374" t="s">
        <v>889</v>
      </c>
      <c r="BS13" s="121" t="s">
        <v>890</v>
      </c>
      <c r="BT13" s="1"/>
    </row>
    <row r="14" spans="1:72" ht="16.5" thickBot="1" x14ac:dyDescent="0.35">
      <c r="A14" s="1"/>
      <c r="B14" s="46"/>
      <c r="C14" s="63" t="s">
        <v>62</v>
      </c>
      <c r="D14" s="376"/>
      <c r="E14" s="377"/>
      <c r="F14" s="377"/>
      <c r="G14" s="378"/>
      <c r="H14" s="378"/>
      <c r="I14" s="378"/>
      <c r="J14" s="378"/>
      <c r="K14" s="378"/>
      <c r="L14" s="379"/>
      <c r="M14" s="379"/>
      <c r="N14" s="379"/>
      <c r="O14" s="379"/>
      <c r="P14" s="379"/>
      <c r="Q14" s="379"/>
      <c r="R14" s="379"/>
      <c r="S14" s="379"/>
      <c r="T14" s="379"/>
      <c r="U14" s="379"/>
      <c r="V14" s="379"/>
      <c r="W14" s="379"/>
      <c r="X14" s="379"/>
      <c r="Y14" s="65"/>
      <c r="Z14" s="65"/>
      <c r="AA14" s="65"/>
      <c r="AB14" s="65"/>
      <c r="AC14" s="65"/>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80"/>
      <c r="BD14" s="56"/>
      <c r="BE14" s="180"/>
      <c r="BF14" s="1"/>
      <c r="BG14" s="30"/>
      <c r="BH14" s="30"/>
      <c r="BI14" s="1"/>
      <c r="BJ14" s="46"/>
      <c r="BK14" s="63" t="s">
        <v>62</v>
      </c>
      <c r="BL14" s="377"/>
      <c r="BM14" s="377"/>
      <c r="BN14" s="67"/>
      <c r="BO14" s="67"/>
      <c r="BP14" s="67"/>
      <c r="BQ14" s="67"/>
      <c r="BR14" s="67"/>
      <c r="BS14" s="257"/>
      <c r="BT14" s="1"/>
    </row>
    <row r="15" spans="1:72" ht="15.75" x14ac:dyDescent="0.3">
      <c r="A15" s="1"/>
      <c r="B15" s="69">
        <v>5</v>
      </c>
      <c r="C15" s="70" t="s">
        <v>63</v>
      </c>
      <c r="D15" s="71"/>
      <c r="E15" s="48" t="s">
        <v>33</v>
      </c>
      <c r="F15" s="381">
        <v>3</v>
      </c>
      <c r="G15" s="382">
        <v>60.436297519999975</v>
      </c>
      <c r="H15" s="371">
        <v>0</v>
      </c>
      <c r="I15" s="371">
        <v>0.84258117999999993</v>
      </c>
      <c r="J15" s="371">
        <v>0</v>
      </c>
      <c r="K15" s="371">
        <v>0</v>
      </c>
      <c r="L15" s="372">
        <f>SUM(G15:K15)</f>
        <v>61.278878699999979</v>
      </c>
      <c r="M15" s="382">
        <v>65.739248752489004</v>
      </c>
      <c r="N15" s="371">
        <v>0</v>
      </c>
      <c r="O15" s="371">
        <v>8.2500000000000004E-3</v>
      </c>
      <c r="P15" s="371">
        <v>0</v>
      </c>
      <c r="Q15" s="371">
        <v>0</v>
      </c>
      <c r="R15" s="372">
        <f>SUM(M15:Q15)</f>
        <v>65.747498752489008</v>
      </c>
      <c r="S15" s="382">
        <v>53.971097199564234</v>
      </c>
      <c r="T15" s="371">
        <v>0</v>
      </c>
      <c r="U15" s="371">
        <v>0</v>
      </c>
      <c r="V15" s="371">
        <v>0</v>
      </c>
      <c r="W15" s="371">
        <v>0</v>
      </c>
      <c r="X15" s="372">
        <f>SUM(S15:W15)</f>
        <v>53.971097199564234</v>
      </c>
      <c r="Y15" s="383">
        <v>60.482057390949301</v>
      </c>
      <c r="Z15" s="373">
        <v>0.66000000000500003</v>
      </c>
      <c r="AA15" s="373">
        <v>0.98672727430000007</v>
      </c>
      <c r="AB15" s="373">
        <v>0</v>
      </c>
      <c r="AC15" s="373">
        <v>0</v>
      </c>
      <c r="AD15" s="372">
        <f>SUM(Y15:AC15)</f>
        <v>62.128784665254301</v>
      </c>
      <c r="AE15" s="382">
        <v>60.52966021801268</v>
      </c>
      <c r="AF15" s="371">
        <v>0.66000000000799997</v>
      </c>
      <c r="AG15" s="371">
        <v>1.1572727256390001</v>
      </c>
      <c r="AH15" s="371">
        <v>0</v>
      </c>
      <c r="AI15" s="371">
        <v>0</v>
      </c>
      <c r="AJ15" s="372">
        <f>SUM(AE15:AI15)</f>
        <v>62.346932943659674</v>
      </c>
      <c r="AK15" s="382">
        <v>60.542654741337955</v>
      </c>
      <c r="AL15" s="371">
        <v>0.66000000000799997</v>
      </c>
      <c r="AM15" s="371">
        <v>1.0719999999760002</v>
      </c>
      <c r="AN15" s="371">
        <v>0</v>
      </c>
      <c r="AO15" s="371">
        <v>0</v>
      </c>
      <c r="AP15" s="372">
        <f>SUM(AK15:AO15)</f>
        <v>62.274654741321953</v>
      </c>
      <c r="AQ15" s="382">
        <v>68.611284917347405</v>
      </c>
      <c r="AR15" s="371">
        <v>0.65999999999699999</v>
      </c>
      <c r="AS15" s="371">
        <v>1.0719999999879999</v>
      </c>
      <c r="AT15" s="371">
        <v>0</v>
      </c>
      <c r="AU15" s="371">
        <v>0</v>
      </c>
      <c r="AV15" s="372">
        <f>SUM(AQ15:AU15)</f>
        <v>70.343284917332397</v>
      </c>
      <c r="AW15" s="382">
        <v>68.770615231120971</v>
      </c>
      <c r="AX15" s="371">
        <v>0.65999999999000003</v>
      </c>
      <c r="AY15" s="371">
        <v>1.072000000032</v>
      </c>
      <c r="AZ15" s="371">
        <v>0</v>
      </c>
      <c r="BA15" s="371">
        <v>0</v>
      </c>
      <c r="BB15" s="372">
        <f>SUM(AW15:BA15)</f>
        <v>70.502615231142983</v>
      </c>
      <c r="BC15" s="347"/>
      <c r="BD15" s="74"/>
      <c r="BE15" s="369"/>
      <c r="BF15" s="1"/>
      <c r="BG15" s="30">
        <f t="shared" si="0"/>
        <v>0</v>
      </c>
      <c r="BH15" s="30"/>
      <c r="BI15" s="1"/>
      <c r="BJ15" s="69">
        <v>5</v>
      </c>
      <c r="BK15" s="70" t="s">
        <v>63</v>
      </c>
      <c r="BL15" s="48" t="s">
        <v>33</v>
      </c>
      <c r="BM15" s="381">
        <v>3</v>
      </c>
      <c r="BN15" s="57" t="s">
        <v>891</v>
      </c>
      <c r="BO15" s="58" t="s">
        <v>892</v>
      </c>
      <c r="BP15" s="58" t="s">
        <v>893</v>
      </c>
      <c r="BQ15" s="58" t="s">
        <v>894</v>
      </c>
      <c r="BR15" s="374" t="s">
        <v>895</v>
      </c>
      <c r="BS15" s="121" t="s">
        <v>896</v>
      </c>
      <c r="BT15" s="1"/>
    </row>
    <row r="16" spans="1:72" ht="15.75" x14ac:dyDescent="0.3">
      <c r="A16" s="1"/>
      <c r="B16" s="46">
        <v>6</v>
      </c>
      <c r="C16" s="47" t="s">
        <v>69</v>
      </c>
      <c r="D16" s="71"/>
      <c r="E16" s="48" t="s">
        <v>33</v>
      </c>
      <c r="F16" s="381">
        <v>3</v>
      </c>
      <c r="G16" s="382">
        <v>0</v>
      </c>
      <c r="H16" s="371">
        <v>0</v>
      </c>
      <c r="I16" s="371">
        <v>0</v>
      </c>
      <c r="J16" s="371">
        <v>0</v>
      </c>
      <c r="K16" s="371">
        <v>0</v>
      </c>
      <c r="L16" s="372">
        <f>SUM(G16:K16)</f>
        <v>0</v>
      </c>
      <c r="M16" s="382">
        <v>0</v>
      </c>
      <c r="N16" s="371">
        <v>0</v>
      </c>
      <c r="O16" s="371">
        <v>0</v>
      </c>
      <c r="P16" s="371">
        <v>0</v>
      </c>
      <c r="Q16" s="371">
        <v>0</v>
      </c>
      <c r="R16" s="372">
        <f>SUM(M16:Q16)</f>
        <v>0</v>
      </c>
      <c r="S16" s="382">
        <v>0</v>
      </c>
      <c r="T16" s="371">
        <v>0</v>
      </c>
      <c r="U16" s="371">
        <v>0</v>
      </c>
      <c r="V16" s="371">
        <v>0</v>
      </c>
      <c r="W16" s="371">
        <v>0</v>
      </c>
      <c r="X16" s="372">
        <f>SUM(S16:W16)</f>
        <v>0</v>
      </c>
      <c r="Y16" s="383">
        <v>0</v>
      </c>
      <c r="Z16" s="373">
        <v>0</v>
      </c>
      <c r="AA16" s="373">
        <v>0</v>
      </c>
      <c r="AB16" s="373">
        <v>0</v>
      </c>
      <c r="AC16" s="373">
        <v>0</v>
      </c>
      <c r="AD16" s="372">
        <f>SUM(Y16:AC16)</f>
        <v>0</v>
      </c>
      <c r="AE16" s="382">
        <v>0</v>
      </c>
      <c r="AF16" s="371">
        <v>0</v>
      </c>
      <c r="AG16" s="371">
        <v>0</v>
      </c>
      <c r="AH16" s="371">
        <v>0</v>
      </c>
      <c r="AI16" s="371">
        <v>0</v>
      </c>
      <c r="AJ16" s="372">
        <f>SUM(AE16:AI16)</f>
        <v>0</v>
      </c>
      <c r="AK16" s="382">
        <v>0</v>
      </c>
      <c r="AL16" s="371">
        <v>0</v>
      </c>
      <c r="AM16" s="371">
        <v>0</v>
      </c>
      <c r="AN16" s="371">
        <v>0</v>
      </c>
      <c r="AO16" s="371">
        <v>0</v>
      </c>
      <c r="AP16" s="372">
        <f>SUM(AK16:AO16)</f>
        <v>0</v>
      </c>
      <c r="AQ16" s="382">
        <v>0</v>
      </c>
      <c r="AR16" s="371">
        <v>0</v>
      </c>
      <c r="AS16" s="371">
        <v>0</v>
      </c>
      <c r="AT16" s="371">
        <v>0</v>
      </c>
      <c r="AU16" s="371">
        <v>0</v>
      </c>
      <c r="AV16" s="372">
        <f>SUM(AQ16:AU16)</f>
        <v>0</v>
      </c>
      <c r="AW16" s="382">
        <v>0</v>
      </c>
      <c r="AX16" s="371">
        <v>0</v>
      </c>
      <c r="AY16" s="371">
        <v>0</v>
      </c>
      <c r="AZ16" s="371">
        <v>0</v>
      </c>
      <c r="BA16" s="371">
        <v>0</v>
      </c>
      <c r="BB16" s="372">
        <f>SUM(AW16:BA16)</f>
        <v>0</v>
      </c>
      <c r="BC16" s="347"/>
      <c r="BD16" s="76"/>
      <c r="BE16" s="352"/>
      <c r="BF16" s="1"/>
      <c r="BG16" s="30">
        <f t="shared" si="0"/>
        <v>0</v>
      </c>
      <c r="BH16" s="30"/>
      <c r="BI16" s="1"/>
      <c r="BJ16" s="46">
        <v>6</v>
      </c>
      <c r="BK16" s="47" t="s">
        <v>69</v>
      </c>
      <c r="BL16" s="48" t="s">
        <v>33</v>
      </c>
      <c r="BM16" s="381">
        <v>3</v>
      </c>
      <c r="BN16" s="57" t="s">
        <v>897</v>
      </c>
      <c r="BO16" s="58" t="s">
        <v>898</v>
      </c>
      <c r="BP16" s="58" t="s">
        <v>899</v>
      </c>
      <c r="BQ16" s="58" t="s">
        <v>900</v>
      </c>
      <c r="BR16" s="374" t="s">
        <v>901</v>
      </c>
      <c r="BS16" s="121" t="s">
        <v>902</v>
      </c>
      <c r="BT16" s="1"/>
    </row>
    <row r="17" spans="1:72" ht="15.75" x14ac:dyDescent="0.3">
      <c r="A17" s="1"/>
      <c r="B17" s="46">
        <v>7</v>
      </c>
      <c r="C17" s="47" t="s">
        <v>75</v>
      </c>
      <c r="D17" s="71"/>
      <c r="E17" s="48" t="s">
        <v>33</v>
      </c>
      <c r="F17" s="381">
        <v>3</v>
      </c>
      <c r="G17" s="382">
        <v>39.327085032375706</v>
      </c>
      <c r="H17" s="371">
        <v>74.853275625346839</v>
      </c>
      <c r="I17" s="371">
        <v>6.5964749058967502</v>
      </c>
      <c r="J17" s="371">
        <v>28.685608822615411</v>
      </c>
      <c r="K17" s="371">
        <v>6.4555611114392528</v>
      </c>
      <c r="L17" s="372">
        <f>SUM(G17:K17)</f>
        <v>155.91800549767399</v>
      </c>
      <c r="M17" s="382">
        <v>43.156404320518647</v>
      </c>
      <c r="N17" s="371">
        <v>75.364878637196412</v>
      </c>
      <c r="O17" s="371">
        <v>7.1115362453817959</v>
      </c>
      <c r="P17" s="371">
        <v>25.440190825032069</v>
      </c>
      <c r="Q17" s="371">
        <v>7.7647292052407382</v>
      </c>
      <c r="R17" s="372">
        <f>SUM(M17:Q17)</f>
        <v>158.83773923336966</v>
      </c>
      <c r="S17" s="382">
        <v>45.908528989577697</v>
      </c>
      <c r="T17" s="371">
        <v>80.709824012188406</v>
      </c>
      <c r="U17" s="371">
        <v>7.5076761474923703</v>
      </c>
      <c r="V17" s="371">
        <v>26.407989326067266</v>
      </c>
      <c r="W17" s="371">
        <v>8.2205635040561127</v>
      </c>
      <c r="X17" s="372">
        <f>SUM(S17:W17)</f>
        <v>168.75458197938187</v>
      </c>
      <c r="Y17" s="383">
        <v>39.36530235261705</v>
      </c>
      <c r="Z17" s="373">
        <v>58.336701281827366</v>
      </c>
      <c r="AA17" s="373">
        <v>6.6189793868199018</v>
      </c>
      <c r="AB17" s="373">
        <v>34.531616074117011</v>
      </c>
      <c r="AC17" s="373">
        <v>8.2179163247946718</v>
      </c>
      <c r="AD17" s="372">
        <f>SUM(Y17:AC17)</f>
        <v>147.07051542017598</v>
      </c>
      <c r="AE17" s="382">
        <v>40.696588820935318</v>
      </c>
      <c r="AF17" s="371">
        <v>60.044226058345537</v>
      </c>
      <c r="AG17" s="371">
        <v>6.5276403622905432</v>
      </c>
      <c r="AH17" s="371">
        <v>34.464596992836718</v>
      </c>
      <c r="AI17" s="371">
        <v>8.292494820082009</v>
      </c>
      <c r="AJ17" s="372">
        <f>SUM(AE17:AI17)</f>
        <v>150.02554705449012</v>
      </c>
      <c r="AK17" s="382">
        <v>40.365593522750935</v>
      </c>
      <c r="AL17" s="371">
        <v>59.644586605334702</v>
      </c>
      <c r="AM17" s="371">
        <v>6.669688299891475</v>
      </c>
      <c r="AN17" s="371">
        <v>34.748929247130768</v>
      </c>
      <c r="AO17" s="371">
        <v>8.4248575427541006</v>
      </c>
      <c r="AP17" s="372">
        <f>SUM(AK17:AO17)</f>
        <v>149.85365521786198</v>
      </c>
      <c r="AQ17" s="382">
        <v>41.176670405695717</v>
      </c>
      <c r="AR17" s="371">
        <v>61.571352263389059</v>
      </c>
      <c r="AS17" s="371">
        <v>6.8285185847087924</v>
      </c>
      <c r="AT17" s="371">
        <v>34.571824990208313</v>
      </c>
      <c r="AU17" s="371">
        <v>8.5377925781356883</v>
      </c>
      <c r="AV17" s="372">
        <f>SUM(AQ17:AU17)</f>
        <v>152.68615882213754</v>
      </c>
      <c r="AW17" s="382">
        <v>41.465791068276808</v>
      </c>
      <c r="AX17" s="371">
        <v>67.758218885584455</v>
      </c>
      <c r="AY17" s="371">
        <v>7.0209342484474604</v>
      </c>
      <c r="AZ17" s="371">
        <v>34.73255920431756</v>
      </c>
      <c r="BA17" s="371">
        <v>8.735927545172995</v>
      </c>
      <c r="BB17" s="372">
        <f>SUM(AW17:BA17)</f>
        <v>159.71343095179927</v>
      </c>
      <c r="BC17" s="347"/>
      <c r="BD17" s="76"/>
      <c r="BE17" s="352"/>
      <c r="BF17" s="1"/>
      <c r="BG17" s="30">
        <f t="shared" si="0"/>
        <v>0</v>
      </c>
      <c r="BH17" s="30"/>
      <c r="BI17" s="1"/>
      <c r="BJ17" s="46">
        <v>7</v>
      </c>
      <c r="BK17" s="47" t="s">
        <v>75</v>
      </c>
      <c r="BL17" s="48" t="s">
        <v>33</v>
      </c>
      <c r="BM17" s="381">
        <v>3</v>
      </c>
      <c r="BN17" s="57" t="s">
        <v>903</v>
      </c>
      <c r="BO17" s="58" t="s">
        <v>904</v>
      </c>
      <c r="BP17" s="58" t="s">
        <v>905</v>
      </c>
      <c r="BQ17" s="58" t="s">
        <v>906</v>
      </c>
      <c r="BR17" s="374" t="s">
        <v>907</v>
      </c>
      <c r="BS17" s="121" t="s">
        <v>908</v>
      </c>
      <c r="BT17" s="1"/>
    </row>
    <row r="18" spans="1:72" ht="15.75" x14ac:dyDescent="0.3">
      <c r="A18" s="1"/>
      <c r="B18" s="46">
        <v>8</v>
      </c>
      <c r="C18" s="47" t="s">
        <v>81</v>
      </c>
      <c r="D18" s="48"/>
      <c r="E18" s="48" t="s">
        <v>33</v>
      </c>
      <c r="F18" s="381">
        <v>3</v>
      </c>
      <c r="G18" s="382">
        <v>6.2638564383382278E-2</v>
      </c>
      <c r="H18" s="371">
        <v>23.168807714613106</v>
      </c>
      <c r="I18" s="371">
        <v>6.9374088917279808E-2</v>
      </c>
      <c r="J18" s="371">
        <v>6.2321567000774039</v>
      </c>
      <c r="K18" s="371">
        <v>0.77441683193870758</v>
      </c>
      <c r="L18" s="372">
        <f>SUM(G18:K18)</f>
        <v>30.307393899929878</v>
      </c>
      <c r="M18" s="382">
        <v>6.44972754926815E-2</v>
      </c>
      <c r="N18" s="371">
        <v>23.856309427212892</v>
      </c>
      <c r="O18" s="371">
        <v>7.1432667223430571E-2</v>
      </c>
      <c r="P18" s="371">
        <v>6.4170871659550706</v>
      </c>
      <c r="Q18" s="371">
        <v>0.79739655988941138</v>
      </c>
      <c r="R18" s="372">
        <f>SUM(M18:Q18)</f>
        <v>31.206723095773484</v>
      </c>
      <c r="S18" s="382">
        <v>6.6002125180992299E-2</v>
      </c>
      <c r="T18" s="371">
        <v>24.580567903293161</v>
      </c>
      <c r="U18" s="371">
        <v>7.3099333391656307E-2</v>
      </c>
      <c r="V18" s="371">
        <v>6.5668105697389469</v>
      </c>
      <c r="W18" s="371">
        <v>0.81600140723285985</v>
      </c>
      <c r="X18" s="372">
        <f>SUM(S18:W18)</f>
        <v>32.10248133883762</v>
      </c>
      <c r="Y18" s="383">
        <v>6.326399408585745E-2</v>
      </c>
      <c r="Z18" s="373">
        <v>23.560830779260929</v>
      </c>
      <c r="AA18" s="373">
        <v>7.0066771072724104E-2</v>
      </c>
      <c r="AB18" s="373">
        <v>6.2943831567192134</v>
      </c>
      <c r="AC18" s="373">
        <v>0.78214918170692271</v>
      </c>
      <c r="AD18" s="372">
        <f>SUM(Y18:AC18)</f>
        <v>30.770693882845649</v>
      </c>
      <c r="AE18" s="382">
        <v>6.326399408585745E-2</v>
      </c>
      <c r="AF18" s="371">
        <v>23.781880444341081</v>
      </c>
      <c r="AG18" s="371">
        <v>7.0066771072724104E-2</v>
      </c>
      <c r="AH18" s="371">
        <v>6.2943831567192143</v>
      </c>
      <c r="AI18" s="371">
        <v>0.78214918170692282</v>
      </c>
      <c r="AJ18" s="372">
        <f>SUM(AE18:AI18)</f>
        <v>30.9917435479258</v>
      </c>
      <c r="AK18" s="382">
        <v>6.326399408585745E-2</v>
      </c>
      <c r="AL18" s="371">
        <v>24.219492856641217</v>
      </c>
      <c r="AM18" s="371">
        <v>7.0066771072724118E-2</v>
      </c>
      <c r="AN18" s="371">
        <v>6.2943831567192134</v>
      </c>
      <c r="AO18" s="371">
        <v>0.78214918170692282</v>
      </c>
      <c r="AP18" s="372">
        <f>SUM(AK18:AO18)</f>
        <v>31.429355960225937</v>
      </c>
      <c r="AQ18" s="382">
        <v>6.3263994085857436E-2</v>
      </c>
      <c r="AR18" s="371">
        <v>24.3813513633912</v>
      </c>
      <c r="AS18" s="371">
        <v>7.0066771072724104E-2</v>
      </c>
      <c r="AT18" s="371">
        <v>6.2943831567192126</v>
      </c>
      <c r="AU18" s="371">
        <v>0.78214918170692271</v>
      </c>
      <c r="AV18" s="372">
        <f>SUM(AQ18:AU18)</f>
        <v>31.59121446697592</v>
      </c>
      <c r="AW18" s="382">
        <v>6.3263994085857436E-2</v>
      </c>
      <c r="AX18" s="371">
        <v>25.432864924203898</v>
      </c>
      <c r="AY18" s="371">
        <v>7.0066771072724104E-2</v>
      </c>
      <c r="AZ18" s="371">
        <v>6.2943831567192134</v>
      </c>
      <c r="BA18" s="371">
        <v>0.78214918170692271</v>
      </c>
      <c r="BB18" s="372">
        <f>SUM(AW18:BA18)</f>
        <v>32.642728027788614</v>
      </c>
      <c r="BC18" s="347"/>
      <c r="BD18" s="77"/>
      <c r="BE18" s="352"/>
      <c r="BF18" s="1"/>
      <c r="BG18" s="30">
        <f t="shared" si="0"/>
        <v>0</v>
      </c>
      <c r="BH18" s="30"/>
      <c r="BI18" s="1"/>
      <c r="BJ18" s="46">
        <v>8</v>
      </c>
      <c r="BK18" s="47" t="s">
        <v>81</v>
      </c>
      <c r="BL18" s="48" t="s">
        <v>33</v>
      </c>
      <c r="BM18" s="381">
        <v>3</v>
      </c>
      <c r="BN18" s="57" t="s">
        <v>909</v>
      </c>
      <c r="BO18" s="58" t="s">
        <v>910</v>
      </c>
      <c r="BP18" s="58" t="s">
        <v>911</v>
      </c>
      <c r="BQ18" s="58" t="s">
        <v>912</v>
      </c>
      <c r="BR18" s="374" t="s">
        <v>913</v>
      </c>
      <c r="BS18" s="121" t="s">
        <v>914</v>
      </c>
      <c r="BT18" s="1"/>
    </row>
    <row r="19" spans="1:72" ht="16.5" thickBot="1" x14ac:dyDescent="0.35">
      <c r="A19" s="1"/>
      <c r="B19" s="80">
        <v>9</v>
      </c>
      <c r="C19" s="81" t="s">
        <v>915</v>
      </c>
      <c r="D19" s="82"/>
      <c r="E19" s="82" t="s">
        <v>33</v>
      </c>
      <c r="F19" s="384">
        <v>3</v>
      </c>
      <c r="G19" s="385">
        <f>SUM(G10:G13,G15:G18)</f>
        <v>110.11020429146824</v>
      </c>
      <c r="H19" s="386">
        <f>SUM(H10:H13,H15:H18)</f>
        <v>145.1075161692757</v>
      </c>
      <c r="I19" s="386">
        <f>SUM(I10:I13,I15:I18)</f>
        <v>7.5161984658620185</v>
      </c>
      <c r="J19" s="386">
        <f>SUM(J10:J13,J15:J18)</f>
        <v>21.103649013286685</v>
      </c>
      <c r="K19" s="387">
        <f>SUM(K10:K13,K15:K18)</f>
        <v>7.9549585941217842</v>
      </c>
      <c r="L19" s="388">
        <f>SUM(G19:K19)</f>
        <v>291.79252653401443</v>
      </c>
      <c r="M19" s="385">
        <f>SUM(M10:M13,M15:M18)</f>
        <v>119.71343475788851</v>
      </c>
      <c r="N19" s="386">
        <f>SUM(N10:N13,N15:N18)</f>
        <v>150.72142808083046</v>
      </c>
      <c r="O19" s="386">
        <f>SUM(O10:O13,O15:O18)</f>
        <v>7.2030605862345025</v>
      </c>
      <c r="P19" s="386">
        <f>SUM(P10:P13,P15:P18)</f>
        <v>16.957100130251249</v>
      </c>
      <c r="Q19" s="387">
        <f>SUM(Q10:Q13,Q15:Q18)</f>
        <v>9.4260215767573676</v>
      </c>
      <c r="R19" s="388">
        <f>SUM(M19:Q19)</f>
        <v>304.02104513196213</v>
      </c>
      <c r="S19" s="385">
        <f>SUM(S10:S13,S15:S18)</f>
        <v>110.80432374159138</v>
      </c>
      <c r="T19" s="386">
        <f>SUM(T10:T13,T15:T18)</f>
        <v>158.13646332993946</v>
      </c>
      <c r="U19" s="386">
        <f>SUM(U10:U13,U15:U18)</f>
        <v>7.5922854911862308</v>
      </c>
      <c r="V19" s="386">
        <f>SUM(V10:V13,V15:V18)</f>
        <v>17.166990448556739</v>
      </c>
      <c r="W19" s="387">
        <f>SUM(W10:W13,W15:W18)</f>
        <v>9.9324477626013277</v>
      </c>
      <c r="X19" s="388">
        <f>SUM(S19:W19)</f>
        <v>303.63251077387514</v>
      </c>
      <c r="Y19" s="385">
        <f>SUM(Y10:Y13,Y15:Y18)</f>
        <v>110.32072254359311</v>
      </c>
      <c r="Z19" s="386">
        <f>SUM(Z10:Z13,Z15:Z18)</f>
        <v>135.39467714889605</v>
      </c>
      <c r="AA19" s="386">
        <f>SUM(AA10:AA13,AA15:AA18)</f>
        <v>7.6895900627358262</v>
      </c>
      <c r="AB19" s="386">
        <f>SUM(AB10:AB13,AB15:AB18)</f>
        <v>25.034358630107047</v>
      </c>
      <c r="AC19" s="387">
        <f>SUM(AC10:AC13,AC15:AC18)</f>
        <v>8.9950846097080426</v>
      </c>
      <c r="AD19" s="388">
        <f>SUM(Y19:AC19)</f>
        <v>287.43443299504003</v>
      </c>
      <c r="AE19" s="385">
        <f>SUM(AE10:AE13,AE15:AE18)</f>
        <v>111.62312377890368</v>
      </c>
      <c r="AF19" s="386">
        <f>SUM(AF10:AF13,AF15:AF18)</f>
        <v>136.94479012271862</v>
      </c>
      <c r="AG19" s="386">
        <f>SUM(AG10:AG13,AG15:AG18)</f>
        <v>7.7695292149126463</v>
      </c>
      <c r="AH19" s="386">
        <f>SUM(AH10:AH13,AH15:AH18)</f>
        <v>24.673825519136969</v>
      </c>
      <c r="AI19" s="387">
        <f>SUM(AI10:AI13,AI15:AI18)</f>
        <v>9.0721560669782129</v>
      </c>
      <c r="AJ19" s="388">
        <f>SUM(AE19:AI19)</f>
        <v>290.08342470265012</v>
      </c>
      <c r="AK19" s="385">
        <f>SUM(AK10:AK13,AK15:AK18)</f>
        <v>111.42117875918505</v>
      </c>
      <c r="AL19" s="386">
        <f>SUM(AL10:AL13,AL15:AL18)</f>
        <v>138.48997870194836</v>
      </c>
      <c r="AM19" s="386">
        <f>SUM(AM10:AM13,AM15:AM18)</f>
        <v>7.8264355242662171</v>
      </c>
      <c r="AN19" s="386">
        <f>SUM(AN10:AN13,AN15:AN18)</f>
        <v>24.303446347874438</v>
      </c>
      <c r="AO19" s="387">
        <f>SUM(AO10:AO13,AO15:AO18)</f>
        <v>9.2039421472460994</v>
      </c>
      <c r="AP19" s="388">
        <f>SUM(AK19:AO19)</f>
        <v>291.24498148052021</v>
      </c>
      <c r="AQ19" s="385">
        <f>SUM(AQ10:AQ13,AQ15:AQ18)</f>
        <v>120.41133445638103</v>
      </c>
      <c r="AR19" s="386">
        <f>SUM(AR10:AR13,AR15:AR18)</f>
        <v>141.57637273389884</v>
      </c>
      <c r="AS19" s="386">
        <f>SUM(AS10:AS13,AS15:AS18)</f>
        <v>7.9854397090147016</v>
      </c>
      <c r="AT19" s="386">
        <f>SUM(AT10:AT13,AT15:AT18)</f>
        <v>23.542898709666662</v>
      </c>
      <c r="AU19" s="387">
        <f>SUM(AU10:AU13,AU15:AU18)</f>
        <v>9.3163847013263261</v>
      </c>
      <c r="AV19" s="388">
        <f>SUM(AQ19:AU19)</f>
        <v>302.83243031028758</v>
      </c>
      <c r="AW19" s="385">
        <f>SUM(AW10:AW13,AW15:AW18)</f>
        <v>120.99594481625932</v>
      </c>
      <c r="AX19" s="386">
        <f>SUM(AX10:AX13,AX15:AX18)</f>
        <v>150.01587616647203</v>
      </c>
      <c r="AY19" s="386">
        <f>SUM(AY10:AY13,AY15:AY18)</f>
        <v>8.178101195084297</v>
      </c>
      <c r="AZ19" s="386">
        <f>SUM(AZ10:AZ13,AZ15:AZ18)</f>
        <v>23.178584311348811</v>
      </c>
      <c r="BA19" s="387">
        <f>SUM(BA10:BA13,BA15:BA18)</f>
        <v>9.5139250768169763</v>
      </c>
      <c r="BB19" s="388">
        <f>SUM(AW19:BA19)</f>
        <v>311.88243156598145</v>
      </c>
      <c r="BC19" s="347"/>
      <c r="BD19" s="389" t="s">
        <v>916</v>
      </c>
      <c r="BE19" s="359" t="s">
        <v>917</v>
      </c>
      <c r="BF19" s="1"/>
      <c r="BG19" s="30"/>
      <c r="BH19" s="30">
        <f>IF(SUM(DU19:FP19)=0,0,$DU$6)</f>
        <v>0</v>
      </c>
      <c r="BI19" s="1"/>
      <c r="BJ19" s="80">
        <v>9</v>
      </c>
      <c r="BK19" s="81" t="s">
        <v>915</v>
      </c>
      <c r="BL19" s="82" t="s">
        <v>33</v>
      </c>
      <c r="BM19" s="384">
        <v>3</v>
      </c>
      <c r="BN19" s="390" t="s">
        <v>918</v>
      </c>
      <c r="BO19" s="391" t="s">
        <v>919</v>
      </c>
      <c r="BP19" s="391" t="s">
        <v>920</v>
      </c>
      <c r="BQ19" s="391" t="s">
        <v>921</v>
      </c>
      <c r="BR19" s="392" t="s">
        <v>922</v>
      </c>
      <c r="BS19" s="126" t="s">
        <v>923</v>
      </c>
      <c r="BT19" s="1"/>
    </row>
    <row r="20" spans="1:72" ht="16.5" thickBot="1" x14ac:dyDescent="0.35">
      <c r="A20" s="1"/>
      <c r="B20" s="380"/>
      <c r="C20" s="380"/>
      <c r="D20" s="393"/>
      <c r="E20" s="380"/>
      <c r="F20" s="380"/>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47"/>
      <c r="BD20" s="100"/>
      <c r="BE20" s="180"/>
      <c r="BF20" s="1"/>
      <c r="BG20" s="30"/>
      <c r="BH20" s="30"/>
      <c r="BI20" s="1"/>
      <c r="BJ20" s="380"/>
      <c r="BK20" s="380"/>
      <c r="BL20" s="380"/>
      <c r="BM20" s="380"/>
      <c r="BN20" s="395"/>
      <c r="BO20" s="395"/>
      <c r="BP20" s="395"/>
      <c r="BQ20" s="395"/>
      <c r="BR20" s="395"/>
      <c r="BS20" s="395"/>
      <c r="BT20" s="1"/>
    </row>
    <row r="21" spans="1:72" ht="15.75" x14ac:dyDescent="0.3">
      <c r="A21" s="1"/>
      <c r="B21" s="31">
        <v>10</v>
      </c>
      <c r="C21" s="32" t="s">
        <v>94</v>
      </c>
      <c r="D21" s="33"/>
      <c r="E21" s="33" t="s">
        <v>33</v>
      </c>
      <c r="F21" s="362">
        <v>3</v>
      </c>
      <c r="G21" s="363">
        <v>0.15964512999999997</v>
      </c>
      <c r="H21" s="364">
        <v>6.6753403779999998E-2</v>
      </c>
      <c r="I21" s="364">
        <v>0</v>
      </c>
      <c r="J21" s="364">
        <v>3.5659216220000005E-2</v>
      </c>
      <c r="K21" s="364">
        <v>0</v>
      </c>
      <c r="L21" s="365">
        <f>SUM(G21:K21)</f>
        <v>0.26205774999999998</v>
      </c>
      <c r="M21" s="363">
        <v>0.13060037315824621</v>
      </c>
      <c r="N21" s="364">
        <v>0</v>
      </c>
      <c r="O21" s="364">
        <v>0</v>
      </c>
      <c r="P21" s="364">
        <v>0</v>
      </c>
      <c r="Q21" s="364">
        <v>0</v>
      </c>
      <c r="R21" s="365">
        <f>SUM(M21:Q21)</f>
        <v>0.13060037315824621</v>
      </c>
      <c r="S21" s="363">
        <v>0.13175602665011246</v>
      </c>
      <c r="T21" s="364">
        <v>0</v>
      </c>
      <c r="U21" s="364">
        <v>0</v>
      </c>
      <c r="V21" s="364">
        <v>0</v>
      </c>
      <c r="W21" s="364">
        <v>0</v>
      </c>
      <c r="X21" s="365">
        <f>SUM(S21:W21)</f>
        <v>0.13175602665011246</v>
      </c>
      <c r="Y21" s="363">
        <v>0.12710788849039148</v>
      </c>
      <c r="Z21" s="364">
        <v>0</v>
      </c>
      <c r="AA21" s="364">
        <v>0</v>
      </c>
      <c r="AB21" s="364">
        <v>0</v>
      </c>
      <c r="AC21" s="364">
        <v>0</v>
      </c>
      <c r="AD21" s="365">
        <f>SUM(Y21:AC21)</f>
        <v>0.12710788849039148</v>
      </c>
      <c r="AE21" s="363">
        <v>0.12773096637514827</v>
      </c>
      <c r="AF21" s="364">
        <v>0</v>
      </c>
      <c r="AG21" s="364">
        <v>0</v>
      </c>
      <c r="AH21" s="364">
        <v>0</v>
      </c>
      <c r="AI21" s="364">
        <v>0</v>
      </c>
      <c r="AJ21" s="365">
        <f>SUM(AE21:AI21)</f>
        <v>0.12773096637514827</v>
      </c>
      <c r="AK21" s="363">
        <v>0.12804403246920504</v>
      </c>
      <c r="AL21" s="364">
        <v>0</v>
      </c>
      <c r="AM21" s="364">
        <v>0</v>
      </c>
      <c r="AN21" s="364">
        <v>0</v>
      </c>
      <c r="AO21" s="364">
        <v>0</v>
      </c>
      <c r="AP21" s="365">
        <f>SUM(AK21:AO21)</f>
        <v>0.12804403246920504</v>
      </c>
      <c r="AQ21" s="363">
        <v>0.12773096637514827</v>
      </c>
      <c r="AR21" s="364">
        <v>0</v>
      </c>
      <c r="AS21" s="364">
        <v>0</v>
      </c>
      <c r="AT21" s="364">
        <v>0</v>
      </c>
      <c r="AU21" s="364">
        <v>0</v>
      </c>
      <c r="AV21" s="365">
        <f>SUM(AQ21:AU21)</f>
        <v>0.12773096637514827</v>
      </c>
      <c r="AW21" s="363">
        <v>0.12773096637514827</v>
      </c>
      <c r="AX21" s="364">
        <v>0</v>
      </c>
      <c r="AY21" s="364">
        <v>0</v>
      </c>
      <c r="AZ21" s="364">
        <v>0</v>
      </c>
      <c r="BA21" s="364">
        <v>0</v>
      </c>
      <c r="BB21" s="365">
        <f>SUM(AW21:BA21)</f>
        <v>0.12773096637514827</v>
      </c>
      <c r="BC21" s="347"/>
      <c r="BD21" s="74"/>
      <c r="BE21" s="369" t="s">
        <v>859</v>
      </c>
      <c r="BF21" s="1"/>
      <c r="BG21" s="30">
        <f xml:space="preserve"> IF( SUM( BX21:DR21 ) = 0, 0, $BX$5 )</f>
        <v>0</v>
      </c>
      <c r="BH21" s="30">
        <f>IF(SUM(DU21:FP21)=0,0,$DU$5)</f>
        <v>0</v>
      </c>
      <c r="BI21" s="1"/>
      <c r="BJ21" s="31">
        <v>10</v>
      </c>
      <c r="BK21" s="32" t="s">
        <v>94</v>
      </c>
      <c r="BL21" s="33" t="s">
        <v>33</v>
      </c>
      <c r="BM21" s="362">
        <v>3</v>
      </c>
      <c r="BN21" s="42" t="s">
        <v>924</v>
      </c>
      <c r="BO21" s="43" t="s">
        <v>925</v>
      </c>
      <c r="BP21" s="43" t="s">
        <v>926</v>
      </c>
      <c r="BQ21" s="43" t="s">
        <v>927</v>
      </c>
      <c r="BR21" s="103" t="s">
        <v>928</v>
      </c>
      <c r="BS21" s="370" t="s">
        <v>929</v>
      </c>
      <c r="BT21" s="1"/>
    </row>
    <row r="22" spans="1:72" ht="16.5" thickBot="1" x14ac:dyDescent="0.35">
      <c r="A22" s="1"/>
      <c r="B22" s="80">
        <v>11</v>
      </c>
      <c r="C22" s="81" t="s">
        <v>101</v>
      </c>
      <c r="D22" s="82"/>
      <c r="E22" s="82" t="s">
        <v>33</v>
      </c>
      <c r="F22" s="384">
        <v>3</v>
      </c>
      <c r="G22" s="385">
        <f>G19+G21</f>
        <v>110.26984942146824</v>
      </c>
      <c r="H22" s="386">
        <f>H19+H21</f>
        <v>145.17426957305571</v>
      </c>
      <c r="I22" s="386">
        <f>I19+I21</f>
        <v>7.5161984658620185</v>
      </c>
      <c r="J22" s="386">
        <f>J19+J21</f>
        <v>21.139308229506685</v>
      </c>
      <c r="K22" s="387">
        <f>K19+K21</f>
        <v>7.9549585941217842</v>
      </c>
      <c r="L22" s="388">
        <f>SUM(G22:K22)</f>
        <v>292.05458428401442</v>
      </c>
      <c r="M22" s="385">
        <f>M19+M21</f>
        <v>119.84403513104675</v>
      </c>
      <c r="N22" s="386">
        <f>N19+N21</f>
        <v>150.72142808083046</v>
      </c>
      <c r="O22" s="386">
        <f>O19+O21</f>
        <v>7.2030605862345025</v>
      </c>
      <c r="P22" s="386">
        <f>P19+P21</f>
        <v>16.957100130251249</v>
      </c>
      <c r="Q22" s="387">
        <f>Q19+Q21</f>
        <v>9.4260215767573676</v>
      </c>
      <c r="R22" s="388">
        <f>SUM(M22:Q22)</f>
        <v>304.15164550512037</v>
      </c>
      <c r="S22" s="385">
        <f>S19+S21</f>
        <v>110.93607976824148</v>
      </c>
      <c r="T22" s="386">
        <f>T19+T21</f>
        <v>158.13646332993946</v>
      </c>
      <c r="U22" s="386">
        <f>U19+U21</f>
        <v>7.5922854911862308</v>
      </c>
      <c r="V22" s="386">
        <f>V19+V21</f>
        <v>17.166990448556739</v>
      </c>
      <c r="W22" s="387">
        <f>W19+W21</f>
        <v>9.9324477626013277</v>
      </c>
      <c r="X22" s="388">
        <f>SUM(S22:W22)</f>
        <v>303.76426680052526</v>
      </c>
      <c r="Y22" s="385">
        <f>Y19+Y21</f>
        <v>110.44783043208349</v>
      </c>
      <c r="Z22" s="386">
        <f>Z19+Z21</f>
        <v>135.39467714889605</v>
      </c>
      <c r="AA22" s="386">
        <f>AA19+AA21</f>
        <v>7.6895900627358262</v>
      </c>
      <c r="AB22" s="386">
        <f>AB19+AB21</f>
        <v>25.034358630107047</v>
      </c>
      <c r="AC22" s="387">
        <f>AC19+AC21</f>
        <v>8.9950846097080426</v>
      </c>
      <c r="AD22" s="388">
        <f>SUM(Y22:AC22)</f>
        <v>287.56154088353043</v>
      </c>
      <c r="AE22" s="385">
        <f>AE19+AE21</f>
        <v>111.75085474527883</v>
      </c>
      <c r="AF22" s="386">
        <f>AF19+AF21</f>
        <v>136.94479012271862</v>
      </c>
      <c r="AG22" s="386">
        <f>AG19+AG21</f>
        <v>7.7695292149126463</v>
      </c>
      <c r="AH22" s="386">
        <f>AH19+AH21</f>
        <v>24.673825519136969</v>
      </c>
      <c r="AI22" s="387">
        <f>AI19+AI21</f>
        <v>9.0721560669782129</v>
      </c>
      <c r="AJ22" s="388">
        <f>SUM(AE22:AI22)</f>
        <v>290.21115566902529</v>
      </c>
      <c r="AK22" s="385">
        <f>AK19+AK21</f>
        <v>111.54922279165426</v>
      </c>
      <c r="AL22" s="386">
        <f>AL19+AL21</f>
        <v>138.48997870194836</v>
      </c>
      <c r="AM22" s="386">
        <f>AM19+AM21</f>
        <v>7.8264355242662171</v>
      </c>
      <c r="AN22" s="386">
        <f>AN19+AN21</f>
        <v>24.303446347874438</v>
      </c>
      <c r="AO22" s="387">
        <f>AO19+AO21</f>
        <v>9.2039421472460994</v>
      </c>
      <c r="AP22" s="388">
        <f>SUM(AK22:AO22)</f>
        <v>291.37302551298939</v>
      </c>
      <c r="AQ22" s="385">
        <f>AQ19+AQ21</f>
        <v>120.53906542275618</v>
      </c>
      <c r="AR22" s="386">
        <f>AR19+AR21</f>
        <v>141.57637273389884</v>
      </c>
      <c r="AS22" s="386">
        <f>AS19+AS21</f>
        <v>7.9854397090147016</v>
      </c>
      <c r="AT22" s="386">
        <f>AT19+AT21</f>
        <v>23.542898709666662</v>
      </c>
      <c r="AU22" s="387">
        <f>AU19+AU21</f>
        <v>9.3163847013263261</v>
      </c>
      <c r="AV22" s="388">
        <f>SUM(AQ22:AU22)</f>
        <v>302.96016127666275</v>
      </c>
      <c r="AW22" s="385">
        <f>AW19+AW21</f>
        <v>121.12367578263448</v>
      </c>
      <c r="AX22" s="386">
        <f>AX19+AX21</f>
        <v>150.01587616647203</v>
      </c>
      <c r="AY22" s="386">
        <f>AY19+AY21</f>
        <v>8.178101195084297</v>
      </c>
      <c r="AZ22" s="386">
        <f>AZ19+AZ21</f>
        <v>23.178584311348811</v>
      </c>
      <c r="BA22" s="387">
        <f>BA19+BA21</f>
        <v>9.5139250768169763</v>
      </c>
      <c r="BB22" s="388">
        <f>SUM(AW22:BA22)</f>
        <v>312.01016253235656</v>
      </c>
      <c r="BC22" s="347"/>
      <c r="BD22" s="89" t="s">
        <v>102</v>
      </c>
      <c r="BE22" s="359"/>
      <c r="BF22" s="1"/>
      <c r="BG22" s="30"/>
      <c r="BH22" s="30"/>
      <c r="BI22" s="1"/>
      <c r="BJ22" s="80">
        <v>11</v>
      </c>
      <c r="BK22" s="81" t="s">
        <v>101</v>
      </c>
      <c r="BL22" s="82" t="s">
        <v>33</v>
      </c>
      <c r="BM22" s="384">
        <v>3</v>
      </c>
      <c r="BN22" s="390" t="s">
        <v>930</v>
      </c>
      <c r="BO22" s="391" t="s">
        <v>931</v>
      </c>
      <c r="BP22" s="391" t="s">
        <v>932</v>
      </c>
      <c r="BQ22" s="391" t="s">
        <v>933</v>
      </c>
      <c r="BR22" s="392" t="s">
        <v>934</v>
      </c>
      <c r="BS22" s="126" t="s">
        <v>935</v>
      </c>
      <c r="BT22" s="1"/>
    </row>
    <row r="23" spans="1:72" ht="17.25" thickBot="1" x14ac:dyDescent="0.4">
      <c r="A23" s="1"/>
      <c r="B23" s="380"/>
      <c r="C23" s="380"/>
      <c r="D23" s="356"/>
      <c r="E23" s="356"/>
      <c r="F23" s="356"/>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47"/>
      <c r="BD23" s="396"/>
      <c r="BE23" s="180"/>
      <c r="BF23" s="1"/>
      <c r="BG23" s="30"/>
      <c r="BH23" s="30"/>
      <c r="BI23" s="1"/>
      <c r="BJ23" s="380"/>
      <c r="BK23" s="380"/>
      <c r="BL23" s="356"/>
      <c r="BM23" s="356"/>
      <c r="BN23" s="397"/>
      <c r="BO23" s="397"/>
      <c r="BP23" s="397"/>
      <c r="BQ23" s="397"/>
      <c r="BR23" s="397"/>
      <c r="BS23" s="397"/>
      <c r="BT23" s="1"/>
    </row>
    <row r="24" spans="1:72" ht="17.25" thickBot="1" x14ac:dyDescent="0.4">
      <c r="A24" s="1"/>
      <c r="B24" s="27" t="s">
        <v>108</v>
      </c>
      <c r="C24" s="28" t="s">
        <v>936</v>
      </c>
      <c r="D24" s="398"/>
      <c r="E24" s="348"/>
      <c r="F24" s="348"/>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c r="AZ24" s="394"/>
      <c r="BA24" s="394"/>
      <c r="BB24" s="394"/>
      <c r="BC24" s="347"/>
      <c r="BD24" s="396"/>
      <c r="BE24" s="180"/>
      <c r="BF24" s="1"/>
      <c r="BG24" s="30"/>
      <c r="BH24" s="30"/>
      <c r="BI24" s="1"/>
      <c r="BJ24" s="27" t="s">
        <v>108</v>
      </c>
      <c r="BK24" s="28" t="s">
        <v>936</v>
      </c>
      <c r="BL24" s="348"/>
      <c r="BM24" s="348"/>
      <c r="BN24" s="395"/>
      <c r="BO24" s="395"/>
      <c r="BP24" s="395"/>
      <c r="BQ24" s="395"/>
      <c r="BR24" s="395"/>
      <c r="BS24" s="395"/>
      <c r="BT24" s="1"/>
    </row>
    <row r="25" spans="1:72" ht="15.75" x14ac:dyDescent="0.3">
      <c r="A25" s="1"/>
      <c r="B25" s="31">
        <f>+B22+1</f>
        <v>12</v>
      </c>
      <c r="C25" s="32" t="s">
        <v>110</v>
      </c>
      <c r="D25" s="33"/>
      <c r="E25" s="33" t="s">
        <v>33</v>
      </c>
      <c r="F25" s="362">
        <v>3</v>
      </c>
      <c r="G25" s="363">
        <v>0</v>
      </c>
      <c r="H25" s="364">
        <v>0</v>
      </c>
      <c r="I25" s="364">
        <v>0</v>
      </c>
      <c r="J25" s="364">
        <v>0</v>
      </c>
      <c r="K25" s="364">
        <v>0</v>
      </c>
      <c r="L25" s="365">
        <f t="shared" ref="L25:L32" si="1">SUM(G25:K25)</f>
        <v>0</v>
      </c>
      <c r="M25" s="363">
        <v>0</v>
      </c>
      <c r="N25" s="364">
        <v>0</v>
      </c>
      <c r="O25" s="364">
        <v>0</v>
      </c>
      <c r="P25" s="364">
        <v>0</v>
      </c>
      <c r="Q25" s="364">
        <v>0</v>
      </c>
      <c r="R25" s="365">
        <f t="shared" ref="R25:R32" si="2">SUM(M25:Q25)</f>
        <v>0</v>
      </c>
      <c r="S25" s="363">
        <v>0</v>
      </c>
      <c r="T25" s="364">
        <v>0</v>
      </c>
      <c r="U25" s="364">
        <v>0</v>
      </c>
      <c r="V25" s="364">
        <v>0</v>
      </c>
      <c r="W25" s="364">
        <v>0</v>
      </c>
      <c r="X25" s="365">
        <f t="shared" ref="X25:X32" si="3">SUM(S25:W25)</f>
        <v>0</v>
      </c>
      <c r="Y25" s="363">
        <v>0</v>
      </c>
      <c r="Z25" s="364">
        <v>0</v>
      </c>
      <c r="AA25" s="364">
        <v>0</v>
      </c>
      <c r="AB25" s="364">
        <v>0</v>
      </c>
      <c r="AC25" s="364">
        <v>0</v>
      </c>
      <c r="AD25" s="365">
        <f t="shared" ref="AD25:AD32" si="4">SUM(Y25:AC25)</f>
        <v>0</v>
      </c>
      <c r="AE25" s="363">
        <v>0</v>
      </c>
      <c r="AF25" s="364">
        <v>0</v>
      </c>
      <c r="AG25" s="364">
        <v>0</v>
      </c>
      <c r="AH25" s="364">
        <v>0</v>
      </c>
      <c r="AI25" s="364">
        <v>0</v>
      </c>
      <c r="AJ25" s="365">
        <f t="shared" ref="AJ25:AJ32" si="5">SUM(AE25:AI25)</f>
        <v>0</v>
      </c>
      <c r="AK25" s="363">
        <v>0</v>
      </c>
      <c r="AL25" s="364">
        <v>0</v>
      </c>
      <c r="AM25" s="364">
        <v>0</v>
      </c>
      <c r="AN25" s="364">
        <v>0</v>
      </c>
      <c r="AO25" s="364">
        <v>0</v>
      </c>
      <c r="AP25" s="365">
        <f t="shared" ref="AP25:AP32" si="6">SUM(AK25:AO25)</f>
        <v>0</v>
      </c>
      <c r="AQ25" s="363">
        <v>0</v>
      </c>
      <c r="AR25" s="364">
        <v>0</v>
      </c>
      <c r="AS25" s="364">
        <v>0</v>
      </c>
      <c r="AT25" s="364">
        <v>0</v>
      </c>
      <c r="AU25" s="364">
        <v>0</v>
      </c>
      <c r="AV25" s="365">
        <f t="shared" ref="AV25:AV32" si="7">SUM(AQ25:AU25)</f>
        <v>0</v>
      </c>
      <c r="AW25" s="363">
        <v>0</v>
      </c>
      <c r="AX25" s="364">
        <v>0</v>
      </c>
      <c r="AY25" s="364">
        <v>0</v>
      </c>
      <c r="AZ25" s="364">
        <v>0</v>
      </c>
      <c r="BA25" s="364">
        <v>0</v>
      </c>
      <c r="BB25" s="365">
        <f t="shared" ref="BB25:BB32" si="8">SUM(AW25:BA25)</f>
        <v>0</v>
      </c>
      <c r="BC25" s="347"/>
      <c r="BD25" s="74"/>
      <c r="BE25" s="369"/>
      <c r="BF25" s="1"/>
      <c r="BG25" s="30">
        <f xml:space="preserve"> IF( SUM( BX25:DR25 ) = 0, 0, $BX$5 )</f>
        <v>0</v>
      </c>
      <c r="BH25" s="30"/>
      <c r="BI25" s="1"/>
      <c r="BJ25" s="31">
        <f>+BJ22+1</f>
        <v>12</v>
      </c>
      <c r="BK25" s="32" t="s">
        <v>110</v>
      </c>
      <c r="BL25" s="33" t="s">
        <v>33</v>
      </c>
      <c r="BM25" s="362">
        <v>3</v>
      </c>
      <c r="BN25" s="399" t="s">
        <v>937</v>
      </c>
      <c r="BO25" s="400" t="s">
        <v>938</v>
      </c>
      <c r="BP25" s="400" t="s">
        <v>939</v>
      </c>
      <c r="BQ25" s="400" t="s">
        <v>940</v>
      </c>
      <c r="BR25" s="401" t="s">
        <v>941</v>
      </c>
      <c r="BS25" s="370" t="s">
        <v>942</v>
      </c>
      <c r="BT25" s="1"/>
    </row>
    <row r="26" spans="1:72" ht="15.75" x14ac:dyDescent="0.3">
      <c r="A26" s="1"/>
      <c r="B26" s="46">
        <f>+B25+1</f>
        <v>13</v>
      </c>
      <c r="C26" s="47" t="s">
        <v>943</v>
      </c>
      <c r="D26" s="48"/>
      <c r="E26" s="48" t="s">
        <v>33</v>
      </c>
      <c r="F26" s="64">
        <v>3</v>
      </c>
      <c r="G26" s="371">
        <v>41.16914309991045</v>
      </c>
      <c r="H26" s="371">
        <v>148.77709450532788</v>
      </c>
      <c r="I26" s="371">
        <v>0</v>
      </c>
      <c r="J26" s="371">
        <v>18.826299169787056</v>
      </c>
      <c r="K26" s="371">
        <v>3.6381509048999887</v>
      </c>
      <c r="L26" s="372">
        <f t="shared" si="1"/>
        <v>212.41068767992539</v>
      </c>
      <c r="M26" s="371">
        <v>21.171548436255787</v>
      </c>
      <c r="N26" s="371">
        <v>111.305082433631</v>
      </c>
      <c r="O26" s="371">
        <v>0</v>
      </c>
      <c r="P26" s="371">
        <v>37.87591915229298</v>
      </c>
      <c r="Q26" s="371">
        <v>0.9571716501219999</v>
      </c>
      <c r="R26" s="372">
        <f t="shared" si="2"/>
        <v>171.30972167230175</v>
      </c>
      <c r="S26" s="371">
        <v>11.929872618462054</v>
      </c>
      <c r="T26" s="371">
        <v>98.793534123265033</v>
      </c>
      <c r="U26" s="371">
        <v>0</v>
      </c>
      <c r="V26" s="371">
        <v>41.531428070305275</v>
      </c>
      <c r="W26" s="371">
        <v>1.626257119948</v>
      </c>
      <c r="X26" s="372">
        <f t="shared" si="3"/>
        <v>153.88109193198036</v>
      </c>
      <c r="Y26" s="371">
        <v>23.078513935896531</v>
      </c>
      <c r="Z26" s="371">
        <v>76.764563577463903</v>
      </c>
      <c r="AA26" s="371">
        <v>0</v>
      </c>
      <c r="AB26" s="371">
        <v>33.114005667694059</v>
      </c>
      <c r="AC26" s="371">
        <v>2.0401999999943001</v>
      </c>
      <c r="AD26" s="372">
        <f t="shared" si="4"/>
        <v>134.99728318104877</v>
      </c>
      <c r="AE26" s="371">
        <v>24.548714974803413</v>
      </c>
      <c r="AF26" s="371">
        <v>88.809010652634498</v>
      </c>
      <c r="AG26" s="371">
        <v>0</v>
      </c>
      <c r="AH26" s="371">
        <v>35.691933522878081</v>
      </c>
      <c r="AI26" s="371">
        <v>2.0401999999945999</v>
      </c>
      <c r="AJ26" s="372">
        <f t="shared" si="5"/>
        <v>151.08985915031059</v>
      </c>
      <c r="AK26" s="371">
        <v>23.190804393518782</v>
      </c>
      <c r="AL26" s="371">
        <v>86.185845581786083</v>
      </c>
      <c r="AM26" s="371">
        <v>0</v>
      </c>
      <c r="AN26" s="371">
        <v>31.247787232112881</v>
      </c>
      <c r="AO26" s="371">
        <v>2.0401999999947003</v>
      </c>
      <c r="AP26" s="372">
        <f t="shared" si="6"/>
        <v>142.66463720741245</v>
      </c>
      <c r="AQ26" s="371">
        <v>22.749464170027867</v>
      </c>
      <c r="AR26" s="371">
        <v>111.34207839021181</v>
      </c>
      <c r="AS26" s="371">
        <v>0</v>
      </c>
      <c r="AT26" s="371">
        <v>26.871139826107338</v>
      </c>
      <c r="AU26" s="371">
        <v>2.0401999999977001</v>
      </c>
      <c r="AV26" s="372">
        <f t="shared" si="7"/>
        <v>163.00288238634471</v>
      </c>
      <c r="AW26" s="371">
        <v>22.501181012670664</v>
      </c>
      <c r="AX26" s="371">
        <v>80.418950500734411</v>
      </c>
      <c r="AY26" s="371">
        <v>0</v>
      </c>
      <c r="AZ26" s="371">
        <v>29.040903398716203</v>
      </c>
      <c r="BA26" s="371">
        <v>2.0402000000014997</v>
      </c>
      <c r="BB26" s="372">
        <f t="shared" si="8"/>
        <v>134.00123491212278</v>
      </c>
      <c r="BC26" s="347"/>
      <c r="BD26" s="76"/>
      <c r="BE26" s="352"/>
      <c r="BF26" s="1"/>
      <c r="BG26" s="30">
        <f xml:space="preserve"> IF( SUM( BX26:DR26 ) = 0, 0, $BX$5 )</f>
        <v>0</v>
      </c>
      <c r="BH26" s="30"/>
      <c r="BI26" s="1"/>
      <c r="BJ26" s="46">
        <f>+BJ25+1</f>
        <v>13</v>
      </c>
      <c r="BK26" s="47" t="s">
        <v>943</v>
      </c>
      <c r="BL26" s="48" t="s">
        <v>33</v>
      </c>
      <c r="BM26" s="64">
        <v>3</v>
      </c>
      <c r="BN26" s="402" t="s">
        <v>944</v>
      </c>
      <c r="BO26" s="403" t="s">
        <v>945</v>
      </c>
      <c r="BP26" s="403" t="s">
        <v>946</v>
      </c>
      <c r="BQ26" s="403" t="s">
        <v>947</v>
      </c>
      <c r="BR26" s="404" t="s">
        <v>948</v>
      </c>
      <c r="BS26" s="121" t="s">
        <v>949</v>
      </c>
      <c r="BT26" s="1"/>
    </row>
    <row r="27" spans="1:72" ht="15.75" x14ac:dyDescent="0.3">
      <c r="A27" s="1"/>
      <c r="B27" s="46">
        <f t="shared" ref="B27:B37" si="9">+B26+1</f>
        <v>14</v>
      </c>
      <c r="C27" s="47" t="s">
        <v>122</v>
      </c>
      <c r="D27" s="48"/>
      <c r="E27" s="48" t="s">
        <v>33</v>
      </c>
      <c r="F27" s="64">
        <v>3</v>
      </c>
      <c r="G27" s="371">
        <v>116.59819158114271</v>
      </c>
      <c r="H27" s="371">
        <v>-4.1416700996554923E-7</v>
      </c>
      <c r="I27" s="371">
        <v>-0.67066397999999994</v>
      </c>
      <c r="J27" s="371">
        <v>0</v>
      </c>
      <c r="K27" s="371">
        <v>0</v>
      </c>
      <c r="L27" s="372">
        <f t="shared" si="1"/>
        <v>115.92752718697571</v>
      </c>
      <c r="M27" s="371">
        <v>59.521341715455222</v>
      </c>
      <c r="N27" s="371">
        <v>0</v>
      </c>
      <c r="O27" s="371">
        <v>0</v>
      </c>
      <c r="P27" s="371">
        <v>0</v>
      </c>
      <c r="Q27" s="371">
        <v>0</v>
      </c>
      <c r="R27" s="372">
        <f t="shared" si="2"/>
        <v>59.521341715455222</v>
      </c>
      <c r="S27" s="371">
        <v>42.498873098688087</v>
      </c>
      <c r="T27" s="371">
        <v>0</v>
      </c>
      <c r="U27" s="371">
        <v>0</v>
      </c>
      <c r="V27" s="371">
        <v>0</v>
      </c>
      <c r="W27" s="371">
        <v>0</v>
      </c>
      <c r="X27" s="372">
        <f t="shared" si="3"/>
        <v>42.498873098688087</v>
      </c>
      <c r="Y27" s="371">
        <v>32.847331107665262</v>
      </c>
      <c r="Z27" s="371">
        <v>0</v>
      </c>
      <c r="AA27" s="371">
        <v>0</v>
      </c>
      <c r="AB27" s="371">
        <v>0</v>
      </c>
      <c r="AC27" s="371">
        <v>0</v>
      </c>
      <c r="AD27" s="372">
        <f t="shared" si="4"/>
        <v>32.847331107665262</v>
      </c>
      <c r="AE27" s="371">
        <v>34.177524750041897</v>
      </c>
      <c r="AF27" s="371">
        <v>0</v>
      </c>
      <c r="AG27" s="371">
        <v>0</v>
      </c>
      <c r="AH27" s="371">
        <v>0</v>
      </c>
      <c r="AI27" s="371">
        <v>0</v>
      </c>
      <c r="AJ27" s="372">
        <f t="shared" si="5"/>
        <v>34.177524750041897</v>
      </c>
      <c r="AK27" s="371">
        <v>33.544010133862422</v>
      </c>
      <c r="AL27" s="371">
        <v>0</v>
      </c>
      <c r="AM27" s="371">
        <v>0</v>
      </c>
      <c r="AN27" s="371">
        <v>0</v>
      </c>
      <c r="AO27" s="371">
        <v>0</v>
      </c>
      <c r="AP27" s="372">
        <f t="shared" si="6"/>
        <v>33.544010133862422</v>
      </c>
      <c r="AQ27" s="371">
        <v>41.265290862780141</v>
      </c>
      <c r="AR27" s="371">
        <v>0</v>
      </c>
      <c r="AS27" s="371">
        <v>0</v>
      </c>
      <c r="AT27" s="371">
        <v>0</v>
      </c>
      <c r="AU27" s="371">
        <v>0</v>
      </c>
      <c r="AV27" s="372">
        <f t="shared" si="7"/>
        <v>41.265290862780141</v>
      </c>
      <c r="AW27" s="371">
        <v>59.698784810619429</v>
      </c>
      <c r="AX27" s="371">
        <v>0</v>
      </c>
      <c r="AY27" s="371">
        <v>0</v>
      </c>
      <c r="AZ27" s="371">
        <v>0</v>
      </c>
      <c r="BA27" s="371">
        <v>0</v>
      </c>
      <c r="BB27" s="372">
        <f t="shared" si="8"/>
        <v>59.698784810619429</v>
      </c>
      <c r="BC27" s="347"/>
      <c r="BD27" s="76"/>
      <c r="BE27" s="352" t="s">
        <v>861</v>
      </c>
      <c r="BF27" s="1"/>
      <c r="BG27" s="30">
        <f xml:space="preserve"> IF( SUM( BX27:DR27 ) = 0, 0, $BX$5 )</f>
        <v>0</v>
      </c>
      <c r="BH27" s="30">
        <f>IF(SUM($DU$27:$FP$27)=0,0,$DU$7)</f>
        <v>0</v>
      </c>
      <c r="BI27" s="1"/>
      <c r="BJ27" s="46">
        <f t="shared" ref="BJ27:BJ32" si="10">+BJ26+1</f>
        <v>14</v>
      </c>
      <c r="BK27" s="47" t="s">
        <v>122</v>
      </c>
      <c r="BL27" s="48" t="s">
        <v>33</v>
      </c>
      <c r="BM27" s="64">
        <v>3</v>
      </c>
      <c r="BN27" s="402" t="s">
        <v>950</v>
      </c>
      <c r="BO27" s="403" t="s">
        <v>951</v>
      </c>
      <c r="BP27" s="403" t="s">
        <v>952</v>
      </c>
      <c r="BQ27" s="403" t="s">
        <v>953</v>
      </c>
      <c r="BR27" s="404" t="s">
        <v>954</v>
      </c>
      <c r="BS27" s="121" t="s">
        <v>955</v>
      </c>
      <c r="BT27" s="1"/>
    </row>
    <row r="28" spans="1:72" ht="15.75" x14ac:dyDescent="0.3">
      <c r="A28" s="1"/>
      <c r="B28" s="46">
        <f t="shared" si="9"/>
        <v>15</v>
      </c>
      <c r="C28" s="47" t="s">
        <v>956</v>
      </c>
      <c r="D28" s="48"/>
      <c r="E28" s="48" t="s">
        <v>33</v>
      </c>
      <c r="F28" s="64">
        <v>3</v>
      </c>
      <c r="G28" s="371">
        <v>10.776586811024073</v>
      </c>
      <c r="H28" s="371">
        <v>71.747374122080004</v>
      </c>
      <c r="I28" s="371">
        <v>0</v>
      </c>
      <c r="J28" s="371">
        <v>1.8205510784999999</v>
      </c>
      <c r="K28" s="371">
        <v>0</v>
      </c>
      <c r="L28" s="372">
        <f t="shared" si="1"/>
        <v>84.344512011604081</v>
      </c>
      <c r="M28" s="371">
        <v>38.233279860175557</v>
      </c>
      <c r="N28" s="371">
        <v>57.990652417385142</v>
      </c>
      <c r="O28" s="371">
        <v>0</v>
      </c>
      <c r="P28" s="371">
        <v>0.73812308906450008</v>
      </c>
      <c r="Q28" s="371">
        <v>0</v>
      </c>
      <c r="R28" s="372">
        <f t="shared" si="2"/>
        <v>96.962055366625194</v>
      </c>
      <c r="S28" s="371">
        <v>15.461994675039838</v>
      </c>
      <c r="T28" s="371">
        <v>65.367052385671542</v>
      </c>
      <c r="U28" s="371">
        <v>0</v>
      </c>
      <c r="V28" s="371">
        <v>3.2560015999999995E-3</v>
      </c>
      <c r="W28" s="371">
        <v>0</v>
      </c>
      <c r="X28" s="372">
        <f t="shared" si="3"/>
        <v>80.832303062311368</v>
      </c>
      <c r="Y28" s="371">
        <v>3.8899384916248891E-2</v>
      </c>
      <c r="Z28" s="371">
        <v>95.105730284015578</v>
      </c>
      <c r="AA28" s="371">
        <v>0</v>
      </c>
      <c r="AB28" s="371">
        <v>0</v>
      </c>
      <c r="AC28" s="371">
        <v>0</v>
      </c>
      <c r="AD28" s="372">
        <f t="shared" si="4"/>
        <v>95.144629668931827</v>
      </c>
      <c r="AE28" s="371">
        <v>0.2657794754932894</v>
      </c>
      <c r="AF28" s="371">
        <v>99.170307701771137</v>
      </c>
      <c r="AG28" s="371">
        <v>0</v>
      </c>
      <c r="AH28" s="371">
        <v>0</v>
      </c>
      <c r="AI28" s="371">
        <v>0</v>
      </c>
      <c r="AJ28" s="372">
        <f t="shared" si="5"/>
        <v>99.436087177264426</v>
      </c>
      <c r="AK28" s="371">
        <v>2.7679525869310453</v>
      </c>
      <c r="AL28" s="371">
        <v>63.312489471735404</v>
      </c>
      <c r="AM28" s="371">
        <v>0</v>
      </c>
      <c r="AN28" s="371">
        <v>0</v>
      </c>
      <c r="AO28" s="371">
        <v>0</v>
      </c>
      <c r="AP28" s="372">
        <f t="shared" si="6"/>
        <v>66.080442058666449</v>
      </c>
      <c r="AQ28" s="371">
        <v>12.467783761408896</v>
      </c>
      <c r="AR28" s="371">
        <v>203.14735051423952</v>
      </c>
      <c r="AS28" s="371">
        <v>0</v>
      </c>
      <c r="AT28" s="371">
        <v>0</v>
      </c>
      <c r="AU28" s="371">
        <v>0</v>
      </c>
      <c r="AV28" s="372">
        <f t="shared" si="7"/>
        <v>215.61513427564842</v>
      </c>
      <c r="AW28" s="371">
        <v>10.915620227297183</v>
      </c>
      <c r="AX28" s="371">
        <v>136.21570117822199</v>
      </c>
      <c r="AY28" s="371">
        <v>0</v>
      </c>
      <c r="AZ28" s="371">
        <v>0</v>
      </c>
      <c r="BA28" s="371">
        <v>0</v>
      </c>
      <c r="BB28" s="372">
        <f t="shared" si="8"/>
        <v>147.13132140551917</v>
      </c>
      <c r="BC28" s="347"/>
      <c r="BD28" s="77"/>
      <c r="BE28" s="352" t="s">
        <v>861</v>
      </c>
      <c r="BF28" s="1"/>
      <c r="BG28" s="30">
        <f xml:space="preserve"> IF( SUM( BX28:DR28 ) = 0, 0, $BX$5 )</f>
        <v>0</v>
      </c>
      <c r="BH28" s="30">
        <f>IF(SUM($DU$27:$FP$27)=0,0,$DU$7)</f>
        <v>0</v>
      </c>
      <c r="BI28" s="1"/>
      <c r="BJ28" s="46">
        <f t="shared" si="10"/>
        <v>15</v>
      </c>
      <c r="BK28" s="47" t="s">
        <v>956</v>
      </c>
      <c r="BL28" s="48" t="s">
        <v>33</v>
      </c>
      <c r="BM28" s="64">
        <v>3</v>
      </c>
      <c r="BN28" s="402" t="s">
        <v>957</v>
      </c>
      <c r="BO28" s="403" t="s">
        <v>958</v>
      </c>
      <c r="BP28" s="403" t="s">
        <v>959</v>
      </c>
      <c r="BQ28" s="403" t="s">
        <v>960</v>
      </c>
      <c r="BR28" s="404" t="s">
        <v>961</v>
      </c>
      <c r="BS28" s="121" t="s">
        <v>962</v>
      </c>
      <c r="BT28" s="1"/>
    </row>
    <row r="29" spans="1:72" ht="15.75" x14ac:dyDescent="0.3">
      <c r="A29" s="1"/>
      <c r="B29" s="46">
        <f t="shared" si="9"/>
        <v>16</v>
      </c>
      <c r="C29" s="47" t="s">
        <v>135</v>
      </c>
      <c r="D29" s="48"/>
      <c r="E29" s="48" t="s">
        <v>33</v>
      </c>
      <c r="F29" s="64">
        <v>3</v>
      </c>
      <c r="G29" s="382">
        <v>2.5745102400000004</v>
      </c>
      <c r="H29" s="371">
        <v>0</v>
      </c>
      <c r="I29" s="371">
        <v>0</v>
      </c>
      <c r="J29" s="371">
        <v>0</v>
      </c>
      <c r="K29" s="371">
        <v>0</v>
      </c>
      <c r="L29" s="372">
        <f t="shared" si="1"/>
        <v>2.5745102400000004</v>
      </c>
      <c r="M29" s="382">
        <v>7.7592129999999999</v>
      </c>
      <c r="N29" s="371">
        <v>0</v>
      </c>
      <c r="O29" s="371">
        <v>0</v>
      </c>
      <c r="P29" s="371">
        <v>0</v>
      </c>
      <c r="Q29" s="371">
        <v>0</v>
      </c>
      <c r="R29" s="372">
        <f t="shared" si="2"/>
        <v>7.7592129999999999</v>
      </c>
      <c r="S29" s="382">
        <v>7.9282209999999997</v>
      </c>
      <c r="T29" s="371">
        <v>0</v>
      </c>
      <c r="U29" s="371">
        <v>0</v>
      </c>
      <c r="V29" s="371">
        <v>0</v>
      </c>
      <c r="W29" s="371">
        <v>0</v>
      </c>
      <c r="X29" s="372">
        <f t="shared" si="3"/>
        <v>7.9282209999999997</v>
      </c>
      <c r="Y29" s="382">
        <v>5.7966870000000004</v>
      </c>
      <c r="Z29" s="371">
        <v>0</v>
      </c>
      <c r="AA29" s="371">
        <v>0</v>
      </c>
      <c r="AB29" s="371">
        <v>0</v>
      </c>
      <c r="AC29" s="371">
        <v>0</v>
      </c>
      <c r="AD29" s="372">
        <f t="shared" si="4"/>
        <v>5.7966870000000004</v>
      </c>
      <c r="AE29" s="382">
        <v>5.8535180000000002</v>
      </c>
      <c r="AF29" s="371">
        <v>0</v>
      </c>
      <c r="AG29" s="371">
        <v>0</v>
      </c>
      <c r="AH29" s="371">
        <v>0</v>
      </c>
      <c r="AI29" s="371">
        <v>0</v>
      </c>
      <c r="AJ29" s="372">
        <f t="shared" si="5"/>
        <v>5.8535180000000002</v>
      </c>
      <c r="AK29" s="382">
        <v>5.9109049999999996</v>
      </c>
      <c r="AL29" s="371">
        <v>0</v>
      </c>
      <c r="AM29" s="371">
        <v>0</v>
      </c>
      <c r="AN29" s="371">
        <v>0</v>
      </c>
      <c r="AO29" s="371">
        <v>0</v>
      </c>
      <c r="AP29" s="372">
        <f t="shared" si="6"/>
        <v>5.9109049999999996</v>
      </c>
      <c r="AQ29" s="382">
        <v>5.9688549999999996</v>
      </c>
      <c r="AR29" s="371">
        <v>0</v>
      </c>
      <c r="AS29" s="371">
        <v>0</v>
      </c>
      <c r="AT29" s="371">
        <v>0</v>
      </c>
      <c r="AU29" s="371">
        <v>0</v>
      </c>
      <c r="AV29" s="372">
        <f t="shared" si="7"/>
        <v>5.9688549999999996</v>
      </c>
      <c r="AW29" s="382">
        <v>6.0273732618416895</v>
      </c>
      <c r="AX29" s="371">
        <v>0</v>
      </c>
      <c r="AY29" s="371">
        <v>0</v>
      </c>
      <c r="AZ29" s="371">
        <v>0</v>
      </c>
      <c r="BA29" s="371">
        <v>0</v>
      </c>
      <c r="BB29" s="372">
        <f t="shared" si="8"/>
        <v>6.0273732618416895</v>
      </c>
      <c r="BC29" s="347"/>
      <c r="BD29" s="77"/>
      <c r="BE29" s="352" t="s">
        <v>861</v>
      </c>
      <c r="BF29" s="1"/>
      <c r="BG29" s="30">
        <f xml:space="preserve"> IF( SUM( BX29:DR29 ) = 0, 0, $BX$5 )</f>
        <v>0</v>
      </c>
      <c r="BH29" s="30">
        <f>IF(SUM($DU$27:$FP$27)=0,0,$DU$7)</f>
        <v>0</v>
      </c>
      <c r="BI29" s="1"/>
      <c r="BJ29" s="46">
        <f t="shared" si="10"/>
        <v>16</v>
      </c>
      <c r="BK29" s="47" t="s">
        <v>135</v>
      </c>
      <c r="BL29" s="48" t="s">
        <v>33</v>
      </c>
      <c r="BM29" s="64">
        <v>3</v>
      </c>
      <c r="BN29" s="402" t="s">
        <v>963</v>
      </c>
      <c r="BO29" s="403" t="s">
        <v>964</v>
      </c>
      <c r="BP29" s="403" t="s">
        <v>965</v>
      </c>
      <c r="BQ29" s="403" t="s">
        <v>966</v>
      </c>
      <c r="BR29" s="404" t="s">
        <v>967</v>
      </c>
      <c r="BS29" s="121" t="s">
        <v>968</v>
      </c>
      <c r="BT29" s="1"/>
    </row>
    <row r="30" spans="1:72" ht="15.75" x14ac:dyDescent="0.3">
      <c r="A30" s="1"/>
      <c r="B30" s="46">
        <f t="shared" si="9"/>
        <v>17</v>
      </c>
      <c r="C30" s="47" t="s">
        <v>141</v>
      </c>
      <c r="D30" s="48"/>
      <c r="E30" s="48" t="s">
        <v>33</v>
      </c>
      <c r="F30" s="64">
        <v>3</v>
      </c>
      <c r="G30" s="405">
        <f>SUM(G25:G29)</f>
        <v>171.11843173207723</v>
      </c>
      <c r="H30" s="406">
        <f>SUM(H25:H29)</f>
        <v>220.52446821324088</v>
      </c>
      <c r="I30" s="406">
        <f>SUM(I25:I29)</f>
        <v>-0.67066397999999994</v>
      </c>
      <c r="J30" s="406">
        <f>SUM(J25:J29)</f>
        <v>20.646850248287056</v>
      </c>
      <c r="K30" s="407">
        <f>SUM(K25:K29)</f>
        <v>3.6381509048999887</v>
      </c>
      <c r="L30" s="372">
        <f t="shared" si="1"/>
        <v>415.2572371185052</v>
      </c>
      <c r="M30" s="405">
        <f>SUM(M25:M29)</f>
        <v>126.68538301188657</v>
      </c>
      <c r="N30" s="406">
        <f>SUM(N25:N29)</f>
        <v>169.29573485101614</v>
      </c>
      <c r="O30" s="406">
        <f>SUM(O25:O29)</f>
        <v>0</v>
      </c>
      <c r="P30" s="406">
        <f>SUM(P25:P29)</f>
        <v>38.614042241357481</v>
      </c>
      <c r="Q30" s="407">
        <f>SUM(Q25:Q29)</f>
        <v>0.9571716501219999</v>
      </c>
      <c r="R30" s="372">
        <f t="shared" si="2"/>
        <v>335.55233175438218</v>
      </c>
      <c r="S30" s="405">
        <f>SUM(S25:S29)</f>
        <v>77.818961392189976</v>
      </c>
      <c r="T30" s="406">
        <f>SUM(T25:T29)</f>
        <v>164.16058650893658</v>
      </c>
      <c r="U30" s="406">
        <f>SUM(U25:U29)</f>
        <v>0</v>
      </c>
      <c r="V30" s="406">
        <f>SUM(V25:V29)</f>
        <v>41.534684071905275</v>
      </c>
      <c r="W30" s="407">
        <f>SUM(W25:W29)</f>
        <v>1.626257119948</v>
      </c>
      <c r="X30" s="372">
        <f t="shared" si="3"/>
        <v>285.14048909297981</v>
      </c>
      <c r="Y30" s="405">
        <f>SUM(Y25:Y29)</f>
        <v>61.761431428478041</v>
      </c>
      <c r="Z30" s="406">
        <f>SUM(Z25:Z29)</f>
        <v>171.87029386147947</v>
      </c>
      <c r="AA30" s="406">
        <f>SUM(AA25:AA29)</f>
        <v>0</v>
      </c>
      <c r="AB30" s="406">
        <f>SUM(AB25:AB29)</f>
        <v>33.114005667694059</v>
      </c>
      <c r="AC30" s="407">
        <f>SUM(AC25:AC29)</f>
        <v>2.0401999999943001</v>
      </c>
      <c r="AD30" s="372">
        <f t="shared" si="4"/>
        <v>268.78593095764586</v>
      </c>
      <c r="AE30" s="405">
        <f>SUM(AE25:AE29)</f>
        <v>64.845537200338597</v>
      </c>
      <c r="AF30" s="406">
        <f>SUM(AF25:AF29)</f>
        <v>187.97931835440562</v>
      </c>
      <c r="AG30" s="406">
        <f>SUM(AG25:AG29)</f>
        <v>0</v>
      </c>
      <c r="AH30" s="406">
        <f>SUM(AH25:AH29)</f>
        <v>35.691933522878081</v>
      </c>
      <c r="AI30" s="407">
        <f>SUM(AI25:AI29)</f>
        <v>2.0401999999945999</v>
      </c>
      <c r="AJ30" s="372">
        <f t="shared" si="5"/>
        <v>290.55698907761689</v>
      </c>
      <c r="AK30" s="405">
        <f>SUM(AK25:AK29)</f>
        <v>65.413672114312249</v>
      </c>
      <c r="AL30" s="406">
        <f>SUM(AL25:AL29)</f>
        <v>149.49833505352149</v>
      </c>
      <c r="AM30" s="406">
        <f>SUM(AM25:AM29)</f>
        <v>0</v>
      </c>
      <c r="AN30" s="406">
        <f>SUM(AN25:AN29)</f>
        <v>31.247787232112881</v>
      </c>
      <c r="AO30" s="407">
        <f>SUM(AO25:AO29)</f>
        <v>2.0401999999947003</v>
      </c>
      <c r="AP30" s="372">
        <f t="shared" si="6"/>
        <v>248.19999439994132</v>
      </c>
      <c r="AQ30" s="405">
        <f>SUM(AQ25:AQ29)</f>
        <v>82.451393794216912</v>
      </c>
      <c r="AR30" s="406">
        <f>SUM(AR25:AR29)</f>
        <v>314.4894289044513</v>
      </c>
      <c r="AS30" s="406">
        <f>SUM(AS25:AS29)</f>
        <v>0</v>
      </c>
      <c r="AT30" s="406">
        <f>SUM(AT25:AT29)</f>
        <v>26.871139826107338</v>
      </c>
      <c r="AU30" s="407">
        <f>SUM(AU25:AU29)</f>
        <v>2.0401999999977001</v>
      </c>
      <c r="AV30" s="372">
        <f t="shared" si="7"/>
        <v>425.85216252477329</v>
      </c>
      <c r="AW30" s="405">
        <f>SUM(AW25:AW29)</f>
        <v>99.142959312428957</v>
      </c>
      <c r="AX30" s="406">
        <f>SUM(AX25:AX29)</f>
        <v>216.6346516789564</v>
      </c>
      <c r="AY30" s="406">
        <f>SUM(AY25:AY29)</f>
        <v>0</v>
      </c>
      <c r="AZ30" s="406">
        <f>SUM(AZ25:AZ29)</f>
        <v>29.040903398716203</v>
      </c>
      <c r="BA30" s="407">
        <f>SUM(BA25:BA29)</f>
        <v>2.0402000000014997</v>
      </c>
      <c r="BB30" s="372">
        <f t="shared" si="8"/>
        <v>346.85871439010305</v>
      </c>
      <c r="BC30" s="347"/>
      <c r="BD30" s="116" t="s">
        <v>142</v>
      </c>
      <c r="BE30" s="352"/>
      <c r="BF30" s="1"/>
      <c r="BG30" s="30"/>
      <c r="BH30" s="30"/>
      <c r="BI30" s="1"/>
      <c r="BJ30" s="46">
        <f t="shared" si="10"/>
        <v>17</v>
      </c>
      <c r="BK30" s="47" t="s">
        <v>141</v>
      </c>
      <c r="BL30" s="48" t="s">
        <v>33</v>
      </c>
      <c r="BM30" s="64">
        <v>3</v>
      </c>
      <c r="BN30" s="408" t="s">
        <v>969</v>
      </c>
      <c r="BO30" s="120" t="s">
        <v>970</v>
      </c>
      <c r="BP30" s="120" t="s">
        <v>971</v>
      </c>
      <c r="BQ30" s="120" t="s">
        <v>972</v>
      </c>
      <c r="BR30" s="68" t="s">
        <v>973</v>
      </c>
      <c r="BS30" s="121" t="s">
        <v>974</v>
      </c>
      <c r="BT30" s="1"/>
    </row>
    <row r="31" spans="1:72" ht="15.75" x14ac:dyDescent="0.3">
      <c r="A31" s="1"/>
      <c r="B31" s="46">
        <f t="shared" si="9"/>
        <v>18</v>
      </c>
      <c r="C31" s="47" t="s">
        <v>94</v>
      </c>
      <c r="D31" s="48"/>
      <c r="E31" s="48" t="s">
        <v>33</v>
      </c>
      <c r="F31" s="64">
        <v>3</v>
      </c>
      <c r="G31" s="382">
        <v>0</v>
      </c>
      <c r="H31" s="371">
        <v>0</v>
      </c>
      <c r="I31" s="371">
        <v>0</v>
      </c>
      <c r="J31" s="371">
        <v>0</v>
      </c>
      <c r="K31" s="371">
        <v>0</v>
      </c>
      <c r="L31" s="372">
        <f t="shared" si="1"/>
        <v>0</v>
      </c>
      <c r="M31" s="382">
        <v>0</v>
      </c>
      <c r="N31" s="371">
        <v>0</v>
      </c>
      <c r="O31" s="371">
        <v>0</v>
      </c>
      <c r="P31" s="371">
        <v>0</v>
      </c>
      <c r="Q31" s="371">
        <v>0</v>
      </c>
      <c r="R31" s="372">
        <f t="shared" si="2"/>
        <v>0</v>
      </c>
      <c r="S31" s="382">
        <v>0</v>
      </c>
      <c r="T31" s="371">
        <v>0</v>
      </c>
      <c r="U31" s="371">
        <v>0</v>
      </c>
      <c r="V31" s="371">
        <v>0</v>
      </c>
      <c r="W31" s="371">
        <v>0</v>
      </c>
      <c r="X31" s="372">
        <f t="shared" si="3"/>
        <v>0</v>
      </c>
      <c r="Y31" s="382">
        <v>0</v>
      </c>
      <c r="Z31" s="371">
        <v>0</v>
      </c>
      <c r="AA31" s="371">
        <v>0</v>
      </c>
      <c r="AB31" s="371">
        <v>0</v>
      </c>
      <c r="AC31" s="371">
        <v>0</v>
      </c>
      <c r="AD31" s="372">
        <f t="shared" si="4"/>
        <v>0</v>
      </c>
      <c r="AE31" s="382">
        <v>0</v>
      </c>
      <c r="AF31" s="371">
        <v>0</v>
      </c>
      <c r="AG31" s="371">
        <v>0</v>
      </c>
      <c r="AH31" s="371">
        <v>0</v>
      </c>
      <c r="AI31" s="371">
        <v>0</v>
      </c>
      <c r="AJ31" s="372">
        <f t="shared" si="5"/>
        <v>0</v>
      </c>
      <c r="AK31" s="382">
        <v>0</v>
      </c>
      <c r="AL31" s="371">
        <v>0</v>
      </c>
      <c r="AM31" s="371">
        <v>0</v>
      </c>
      <c r="AN31" s="371">
        <v>0</v>
      </c>
      <c r="AO31" s="371">
        <v>0</v>
      </c>
      <c r="AP31" s="372">
        <f t="shared" si="6"/>
        <v>0</v>
      </c>
      <c r="AQ31" s="382">
        <v>0</v>
      </c>
      <c r="AR31" s="371">
        <v>0</v>
      </c>
      <c r="AS31" s="371">
        <v>0</v>
      </c>
      <c r="AT31" s="371">
        <v>0</v>
      </c>
      <c r="AU31" s="371">
        <v>0</v>
      </c>
      <c r="AV31" s="372">
        <f t="shared" si="7"/>
        <v>0</v>
      </c>
      <c r="AW31" s="382">
        <v>0</v>
      </c>
      <c r="AX31" s="371">
        <v>0</v>
      </c>
      <c r="AY31" s="371">
        <v>0</v>
      </c>
      <c r="AZ31" s="371">
        <v>0</v>
      </c>
      <c r="BA31" s="371">
        <v>0</v>
      </c>
      <c r="BB31" s="372">
        <f t="shared" si="8"/>
        <v>0</v>
      </c>
      <c r="BC31" s="347"/>
      <c r="BD31" s="76"/>
      <c r="BE31" s="352"/>
      <c r="BF31" s="1"/>
      <c r="BG31" s="30">
        <f xml:space="preserve"> IF( SUM( BX31:DR31 ) = 0, 0, $BX$5 )</f>
        <v>0</v>
      </c>
      <c r="BH31" s="30"/>
      <c r="BI31" s="1"/>
      <c r="BJ31" s="46">
        <f t="shared" si="10"/>
        <v>18</v>
      </c>
      <c r="BK31" s="47" t="s">
        <v>94</v>
      </c>
      <c r="BL31" s="48" t="s">
        <v>33</v>
      </c>
      <c r="BM31" s="64">
        <v>3</v>
      </c>
      <c r="BN31" s="409" t="s">
        <v>975</v>
      </c>
      <c r="BO31" s="403" t="s">
        <v>976</v>
      </c>
      <c r="BP31" s="403" t="s">
        <v>977</v>
      </c>
      <c r="BQ31" s="403" t="s">
        <v>978</v>
      </c>
      <c r="BR31" s="404" t="s">
        <v>979</v>
      </c>
      <c r="BS31" s="121" t="s">
        <v>980</v>
      </c>
      <c r="BT31" s="1"/>
    </row>
    <row r="32" spans="1:72" ht="15.75" x14ac:dyDescent="0.3">
      <c r="A32" s="1"/>
      <c r="B32" s="46">
        <f t="shared" si="9"/>
        <v>19</v>
      </c>
      <c r="C32" s="47" t="s">
        <v>153</v>
      </c>
      <c r="D32" s="48"/>
      <c r="E32" s="48" t="s">
        <v>33</v>
      </c>
      <c r="F32" s="64">
        <v>3</v>
      </c>
      <c r="G32" s="405">
        <f>SUM(G30:G31)</f>
        <v>171.11843173207723</v>
      </c>
      <c r="H32" s="406">
        <f>SUM(H30:H31)</f>
        <v>220.52446821324088</v>
      </c>
      <c r="I32" s="406">
        <f>SUM(I30:I31)</f>
        <v>-0.67066397999999994</v>
      </c>
      <c r="J32" s="406">
        <f>SUM(J30:J31)</f>
        <v>20.646850248287056</v>
      </c>
      <c r="K32" s="407">
        <f>SUM(K30:K31)</f>
        <v>3.6381509048999887</v>
      </c>
      <c r="L32" s="372">
        <f t="shared" si="1"/>
        <v>415.2572371185052</v>
      </c>
      <c r="M32" s="405">
        <f>SUM(M30:M31)</f>
        <v>126.68538301188657</v>
      </c>
      <c r="N32" s="406">
        <f>SUM(N30:N31)</f>
        <v>169.29573485101614</v>
      </c>
      <c r="O32" s="406">
        <f>SUM(O30:O31)</f>
        <v>0</v>
      </c>
      <c r="P32" s="406">
        <f>SUM(P30:P31)</f>
        <v>38.614042241357481</v>
      </c>
      <c r="Q32" s="407">
        <f>SUM(Q30:Q31)</f>
        <v>0.9571716501219999</v>
      </c>
      <c r="R32" s="372">
        <f t="shared" si="2"/>
        <v>335.55233175438218</v>
      </c>
      <c r="S32" s="405">
        <f>SUM(S30:S31)</f>
        <v>77.818961392189976</v>
      </c>
      <c r="T32" s="406">
        <f>SUM(T30:T31)</f>
        <v>164.16058650893658</v>
      </c>
      <c r="U32" s="406">
        <f>SUM(U30:U31)</f>
        <v>0</v>
      </c>
      <c r="V32" s="406">
        <f>SUM(V30:V31)</f>
        <v>41.534684071905275</v>
      </c>
      <c r="W32" s="407">
        <f>SUM(W30:W31)</f>
        <v>1.626257119948</v>
      </c>
      <c r="X32" s="372">
        <f t="shared" si="3"/>
        <v>285.14048909297981</v>
      </c>
      <c r="Y32" s="405">
        <f>SUM(Y30:Y31)</f>
        <v>61.761431428478041</v>
      </c>
      <c r="Z32" s="406">
        <f>SUM(Z30:Z31)</f>
        <v>171.87029386147947</v>
      </c>
      <c r="AA32" s="406">
        <f>SUM(AA30:AA31)</f>
        <v>0</v>
      </c>
      <c r="AB32" s="406">
        <f>SUM(AB30:AB31)</f>
        <v>33.114005667694059</v>
      </c>
      <c r="AC32" s="407">
        <f>SUM(AC30:AC31)</f>
        <v>2.0401999999943001</v>
      </c>
      <c r="AD32" s="372">
        <f t="shared" si="4"/>
        <v>268.78593095764586</v>
      </c>
      <c r="AE32" s="405">
        <f>SUM(AE30:AE31)</f>
        <v>64.845537200338597</v>
      </c>
      <c r="AF32" s="406">
        <f>SUM(AF30:AF31)</f>
        <v>187.97931835440562</v>
      </c>
      <c r="AG32" s="406">
        <f>SUM(AG30:AG31)</f>
        <v>0</v>
      </c>
      <c r="AH32" s="406">
        <f>SUM(AH30:AH31)</f>
        <v>35.691933522878081</v>
      </c>
      <c r="AI32" s="407">
        <f>SUM(AI30:AI31)</f>
        <v>2.0401999999945999</v>
      </c>
      <c r="AJ32" s="372">
        <f t="shared" si="5"/>
        <v>290.55698907761689</v>
      </c>
      <c r="AK32" s="405">
        <f>SUM(AK30:AK31)</f>
        <v>65.413672114312249</v>
      </c>
      <c r="AL32" s="406">
        <f>SUM(AL30:AL31)</f>
        <v>149.49833505352149</v>
      </c>
      <c r="AM32" s="406">
        <f>SUM(AM30:AM31)</f>
        <v>0</v>
      </c>
      <c r="AN32" s="406">
        <f>SUM(AN30:AN31)</f>
        <v>31.247787232112881</v>
      </c>
      <c r="AO32" s="407">
        <f>SUM(AO30:AO31)</f>
        <v>2.0401999999947003</v>
      </c>
      <c r="AP32" s="372">
        <f t="shared" si="6"/>
        <v>248.19999439994132</v>
      </c>
      <c r="AQ32" s="405">
        <f>SUM(AQ30:AQ31)</f>
        <v>82.451393794216912</v>
      </c>
      <c r="AR32" s="406">
        <f>SUM(AR30:AR31)</f>
        <v>314.4894289044513</v>
      </c>
      <c r="AS32" s="406">
        <f>SUM(AS30:AS31)</f>
        <v>0</v>
      </c>
      <c r="AT32" s="406">
        <f>SUM(AT30:AT31)</f>
        <v>26.871139826107338</v>
      </c>
      <c r="AU32" s="407">
        <f>SUM(AU30:AU31)</f>
        <v>2.0401999999977001</v>
      </c>
      <c r="AV32" s="372">
        <f t="shared" si="7"/>
        <v>425.85216252477329</v>
      </c>
      <c r="AW32" s="405">
        <f>SUM(AW30:AW31)</f>
        <v>99.142959312428957</v>
      </c>
      <c r="AX32" s="406">
        <f>SUM(AX30:AX31)</f>
        <v>216.6346516789564</v>
      </c>
      <c r="AY32" s="406">
        <f>SUM(AY30:AY31)</f>
        <v>0</v>
      </c>
      <c r="AZ32" s="406">
        <f>SUM(AZ30:AZ31)</f>
        <v>29.040903398716203</v>
      </c>
      <c r="BA32" s="407">
        <f>SUM(BA30:BA31)</f>
        <v>2.0402000000014997</v>
      </c>
      <c r="BB32" s="372">
        <f t="shared" si="8"/>
        <v>346.85871439010305</v>
      </c>
      <c r="BC32" s="347"/>
      <c r="BD32" s="116" t="s">
        <v>154</v>
      </c>
      <c r="BE32" s="352"/>
      <c r="BF32" s="1"/>
      <c r="BG32" s="30"/>
      <c r="BH32" s="30"/>
      <c r="BI32" s="1"/>
      <c r="BJ32" s="46">
        <f t="shared" si="10"/>
        <v>19</v>
      </c>
      <c r="BK32" s="47" t="s">
        <v>153</v>
      </c>
      <c r="BL32" s="48" t="s">
        <v>33</v>
      </c>
      <c r="BM32" s="64">
        <v>3</v>
      </c>
      <c r="BN32" s="408" t="s">
        <v>981</v>
      </c>
      <c r="BO32" s="120" t="s">
        <v>982</v>
      </c>
      <c r="BP32" s="120" t="s">
        <v>983</v>
      </c>
      <c r="BQ32" s="120" t="s">
        <v>984</v>
      </c>
      <c r="BR32" s="68" t="s">
        <v>985</v>
      </c>
      <c r="BS32" s="121" t="s">
        <v>986</v>
      </c>
      <c r="BT32" s="1"/>
    </row>
    <row r="33" spans="1:72" ht="17.25" thickBot="1" x14ac:dyDescent="0.4">
      <c r="A33" s="1"/>
      <c r="B33" s="380"/>
      <c r="C33" s="380"/>
      <c r="D33" s="356"/>
      <c r="E33" s="356"/>
      <c r="F33" s="356"/>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47"/>
      <c r="BD33" s="396"/>
      <c r="BE33" s="180"/>
      <c r="BF33" s="1"/>
      <c r="BG33" s="30"/>
      <c r="BH33" s="30"/>
      <c r="BI33" s="1"/>
      <c r="BJ33" s="380"/>
      <c r="BK33" s="380"/>
      <c r="BL33" s="356"/>
      <c r="BM33" s="356"/>
      <c r="BN33" s="397"/>
      <c r="BO33" s="397"/>
      <c r="BP33" s="397"/>
      <c r="BQ33" s="397"/>
      <c r="BR33" s="397"/>
      <c r="BS33" s="397"/>
      <c r="BT33" s="1"/>
    </row>
    <row r="34" spans="1:72" ht="17.25" thickBot="1" x14ac:dyDescent="0.4">
      <c r="A34" s="1"/>
      <c r="B34" s="27" t="s">
        <v>160</v>
      </c>
      <c r="C34" s="28" t="s">
        <v>161</v>
      </c>
      <c r="D34" s="398"/>
      <c r="E34" s="348"/>
      <c r="F34" s="348"/>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47"/>
      <c r="BD34" s="396"/>
      <c r="BE34" s="180"/>
      <c r="BF34" s="1"/>
      <c r="BG34" s="30"/>
      <c r="BH34" s="30"/>
      <c r="BI34" s="1"/>
      <c r="BJ34" s="27" t="s">
        <v>160</v>
      </c>
      <c r="BK34" s="28" t="s">
        <v>161</v>
      </c>
      <c r="BL34" s="348"/>
      <c r="BM34" s="348"/>
      <c r="BN34" s="395"/>
      <c r="BO34" s="395"/>
      <c r="BP34" s="395"/>
      <c r="BQ34" s="395"/>
      <c r="BR34" s="395"/>
      <c r="BS34" s="395"/>
      <c r="BT34" s="1"/>
    </row>
    <row r="35" spans="1:72" ht="15.75" x14ac:dyDescent="0.3">
      <c r="A35" s="1"/>
      <c r="B35" s="31">
        <f>+B32+1</f>
        <v>20</v>
      </c>
      <c r="C35" s="32" t="s">
        <v>162</v>
      </c>
      <c r="D35" s="33"/>
      <c r="E35" s="33" t="s">
        <v>33</v>
      </c>
      <c r="F35" s="362">
        <v>3</v>
      </c>
      <c r="G35" s="363">
        <v>5.1054166199999997</v>
      </c>
      <c r="H35" s="364">
        <v>0</v>
      </c>
      <c r="I35" s="364">
        <v>0</v>
      </c>
      <c r="J35" s="364">
        <v>0</v>
      </c>
      <c r="K35" s="364">
        <v>0</v>
      </c>
      <c r="L35" s="365">
        <f>SUM(G35:K35)</f>
        <v>5.1054166199999997</v>
      </c>
      <c r="M35" s="363">
        <v>2.4564105570109955</v>
      </c>
      <c r="N35" s="364">
        <v>0</v>
      </c>
      <c r="O35" s="364">
        <v>0</v>
      </c>
      <c r="P35" s="364">
        <v>0</v>
      </c>
      <c r="Q35" s="364">
        <v>0</v>
      </c>
      <c r="R35" s="365">
        <f>SUM(M35:Q35)</f>
        <v>2.4564105570109955</v>
      </c>
      <c r="S35" s="363">
        <v>1.1776924324116194</v>
      </c>
      <c r="T35" s="364">
        <v>0</v>
      </c>
      <c r="U35" s="364">
        <v>0</v>
      </c>
      <c r="V35" s="364">
        <v>0</v>
      </c>
      <c r="W35" s="364">
        <v>0</v>
      </c>
      <c r="X35" s="365">
        <f>SUM(S35:W35)</f>
        <v>1.1776924324116194</v>
      </c>
      <c r="Y35" s="363">
        <v>4.7115604802200979</v>
      </c>
      <c r="Z35" s="364">
        <v>0</v>
      </c>
      <c r="AA35" s="364">
        <v>0</v>
      </c>
      <c r="AB35" s="364">
        <v>0</v>
      </c>
      <c r="AC35" s="364">
        <v>0</v>
      </c>
      <c r="AD35" s="365">
        <f>SUM(Y35:AC35)</f>
        <v>4.7115604802200979</v>
      </c>
      <c r="AE35" s="363">
        <v>4.758597117993677</v>
      </c>
      <c r="AF35" s="364">
        <v>0</v>
      </c>
      <c r="AG35" s="364">
        <v>0</v>
      </c>
      <c r="AH35" s="364">
        <v>0</v>
      </c>
      <c r="AI35" s="364">
        <v>0</v>
      </c>
      <c r="AJ35" s="365">
        <f>SUM(AE35:AI35)</f>
        <v>4.758597117993677</v>
      </c>
      <c r="AK35" s="363">
        <v>4.806102441071757</v>
      </c>
      <c r="AL35" s="364">
        <v>0</v>
      </c>
      <c r="AM35" s="364">
        <v>0</v>
      </c>
      <c r="AN35" s="364">
        <v>0</v>
      </c>
      <c r="AO35" s="364">
        <v>0</v>
      </c>
      <c r="AP35" s="365">
        <f>SUM(AK35:AO35)</f>
        <v>4.806102441071757</v>
      </c>
      <c r="AQ35" s="363">
        <v>12.854081859573704</v>
      </c>
      <c r="AR35" s="364">
        <v>0</v>
      </c>
      <c r="AS35" s="364">
        <v>0</v>
      </c>
      <c r="AT35" s="364">
        <v>0</v>
      </c>
      <c r="AU35" s="364">
        <v>0</v>
      </c>
      <c r="AV35" s="365">
        <f>SUM(AQ35:AU35)</f>
        <v>12.854081859573704</v>
      </c>
      <c r="AW35" s="363">
        <v>12.902539347593562</v>
      </c>
      <c r="AX35" s="364">
        <v>0</v>
      </c>
      <c r="AY35" s="364">
        <v>0</v>
      </c>
      <c r="AZ35" s="364">
        <v>0</v>
      </c>
      <c r="BA35" s="364">
        <v>0</v>
      </c>
      <c r="BB35" s="365">
        <f>SUM(AW35:BA35)</f>
        <v>12.902539347593562</v>
      </c>
      <c r="BC35" s="347"/>
      <c r="BD35" s="74"/>
      <c r="BE35" s="369"/>
      <c r="BF35" s="1"/>
      <c r="BG35" s="30">
        <f xml:space="preserve"> IF( SUM( BX35:DR35 ) = 0, 0, $BX$5 )</f>
        <v>0</v>
      </c>
      <c r="BH35" s="30"/>
      <c r="BI35" s="1"/>
      <c r="BJ35" s="31">
        <v>20</v>
      </c>
      <c r="BK35" s="32" t="s">
        <v>162</v>
      </c>
      <c r="BL35" s="33" t="s">
        <v>33</v>
      </c>
      <c r="BM35" s="362">
        <v>3</v>
      </c>
      <c r="BN35" s="399" t="s">
        <v>987</v>
      </c>
      <c r="BO35" s="400" t="s">
        <v>988</v>
      </c>
      <c r="BP35" s="400" t="s">
        <v>989</v>
      </c>
      <c r="BQ35" s="400" t="s">
        <v>990</v>
      </c>
      <c r="BR35" s="401" t="s">
        <v>991</v>
      </c>
      <c r="BS35" s="370" t="s">
        <v>992</v>
      </c>
      <c r="BT35" s="1"/>
    </row>
    <row r="36" spans="1:72" ht="15.75" x14ac:dyDescent="0.3">
      <c r="A36" s="1"/>
      <c r="B36" s="46">
        <f>+B35+1</f>
        <v>21</v>
      </c>
      <c r="C36" s="47" t="s">
        <v>168</v>
      </c>
      <c r="D36" s="48"/>
      <c r="E36" s="48" t="s">
        <v>33</v>
      </c>
      <c r="F36" s="49">
        <v>3</v>
      </c>
      <c r="G36" s="382">
        <v>10.205350651260002</v>
      </c>
      <c r="H36" s="371">
        <v>0.23887543000000017</v>
      </c>
      <c r="I36" s="371">
        <v>0</v>
      </c>
      <c r="J36" s="371">
        <v>0</v>
      </c>
      <c r="K36" s="371">
        <v>0</v>
      </c>
      <c r="L36" s="372">
        <f>SUM(G36:K36)</f>
        <v>10.444226081260002</v>
      </c>
      <c r="M36" s="382">
        <v>9.0808025063861422</v>
      </c>
      <c r="N36" s="371">
        <v>0</v>
      </c>
      <c r="O36" s="371">
        <v>0</v>
      </c>
      <c r="P36" s="371">
        <v>0</v>
      </c>
      <c r="Q36" s="371">
        <v>0</v>
      </c>
      <c r="R36" s="372">
        <f>SUM(M36:Q36)</f>
        <v>9.0808025063861422</v>
      </c>
      <c r="S36" s="382">
        <v>9.1839431319729865</v>
      </c>
      <c r="T36" s="371">
        <v>0</v>
      </c>
      <c r="U36" s="371">
        <v>0</v>
      </c>
      <c r="V36" s="371">
        <v>0</v>
      </c>
      <c r="W36" s="371">
        <v>0</v>
      </c>
      <c r="X36" s="372">
        <f>SUM(S36:W36)</f>
        <v>9.1839431319729865</v>
      </c>
      <c r="Y36" s="382">
        <v>9.8917982955782158</v>
      </c>
      <c r="Z36" s="371">
        <v>0</v>
      </c>
      <c r="AA36" s="371">
        <v>0</v>
      </c>
      <c r="AB36" s="371">
        <v>0</v>
      </c>
      <c r="AC36" s="371">
        <v>0</v>
      </c>
      <c r="AD36" s="372">
        <f>SUM(Y36:AC36)</f>
        <v>9.8917982955782158</v>
      </c>
      <c r="AE36" s="382">
        <v>9.9992360342590967</v>
      </c>
      <c r="AF36" s="371">
        <v>0</v>
      </c>
      <c r="AG36" s="371">
        <v>0</v>
      </c>
      <c r="AH36" s="371">
        <v>0</v>
      </c>
      <c r="AI36" s="371">
        <v>0</v>
      </c>
      <c r="AJ36" s="372">
        <f>SUM(AE36:AI36)</f>
        <v>9.9992360342590967</v>
      </c>
      <c r="AK36" s="382">
        <v>10.107820450243544</v>
      </c>
      <c r="AL36" s="371">
        <v>0</v>
      </c>
      <c r="AM36" s="371">
        <v>0</v>
      </c>
      <c r="AN36" s="371">
        <v>0</v>
      </c>
      <c r="AO36" s="371">
        <v>0</v>
      </c>
      <c r="AP36" s="372">
        <f>SUM(AK36:AO36)</f>
        <v>10.107820450243544</v>
      </c>
      <c r="AQ36" s="382">
        <v>9.817236217330839</v>
      </c>
      <c r="AR36" s="371">
        <v>0</v>
      </c>
      <c r="AS36" s="371">
        <v>0</v>
      </c>
      <c r="AT36" s="371">
        <v>0</v>
      </c>
      <c r="AU36" s="371">
        <v>0</v>
      </c>
      <c r="AV36" s="372">
        <f>SUM(AQ36:AU36)</f>
        <v>9.817236217330839</v>
      </c>
      <c r="AW36" s="382">
        <v>9.5354792868124392</v>
      </c>
      <c r="AX36" s="371">
        <v>0</v>
      </c>
      <c r="AY36" s="371">
        <v>0</v>
      </c>
      <c r="AZ36" s="371">
        <v>0</v>
      </c>
      <c r="BA36" s="371">
        <v>0</v>
      </c>
      <c r="BB36" s="372">
        <f>SUM(AW36:BA36)</f>
        <v>9.5354792868124392</v>
      </c>
      <c r="BC36" s="347"/>
      <c r="BD36" s="77"/>
      <c r="BE36" s="352"/>
      <c r="BF36" s="1"/>
      <c r="BG36" s="30">
        <f xml:space="preserve"> IF( SUM( BX36:DR36 ) = 0, 0, $BX$5 )</f>
        <v>0</v>
      </c>
      <c r="BH36" s="30"/>
      <c r="BI36" s="1"/>
      <c r="BJ36" s="46">
        <v>21</v>
      </c>
      <c r="BK36" s="47" t="s">
        <v>168</v>
      </c>
      <c r="BL36" s="48" t="s">
        <v>33</v>
      </c>
      <c r="BM36" s="49">
        <v>3</v>
      </c>
      <c r="BN36" s="409" t="s">
        <v>993</v>
      </c>
      <c r="BO36" s="403" t="s">
        <v>994</v>
      </c>
      <c r="BP36" s="403" t="s">
        <v>995</v>
      </c>
      <c r="BQ36" s="403" t="s">
        <v>996</v>
      </c>
      <c r="BR36" s="404" t="s">
        <v>997</v>
      </c>
      <c r="BS36" s="121" t="s">
        <v>998</v>
      </c>
      <c r="BT36" s="1"/>
    </row>
    <row r="37" spans="1:72" ht="16.5" thickBot="1" x14ac:dyDescent="0.35">
      <c r="A37" s="1"/>
      <c r="B37" s="80">
        <f t="shared" si="9"/>
        <v>22</v>
      </c>
      <c r="C37" s="81" t="s">
        <v>161</v>
      </c>
      <c r="D37" s="82"/>
      <c r="E37" s="82" t="s">
        <v>33</v>
      </c>
      <c r="F37" s="410">
        <v>3</v>
      </c>
      <c r="G37" s="411">
        <f>G22+G32-SUM(G35:G36)</f>
        <v>266.07751388228547</v>
      </c>
      <c r="H37" s="386">
        <f>H22+H32-SUM(H35:H36)</f>
        <v>365.45986235629658</v>
      </c>
      <c r="I37" s="386">
        <f>I22+I32-SUM(I35:I36)</f>
        <v>6.8455344858620188</v>
      </c>
      <c r="J37" s="386">
        <f>J22+J32-SUM(J35:J36)</f>
        <v>41.786158477793741</v>
      </c>
      <c r="K37" s="412">
        <f>K22+K32-SUM(K35:K36)</f>
        <v>11.593109499021773</v>
      </c>
      <c r="L37" s="388">
        <f>SUM(G37:K37)</f>
        <v>691.76217870125959</v>
      </c>
      <c r="M37" s="411">
        <f>M22+M32-SUM(M35:M36)</f>
        <v>234.99220507953618</v>
      </c>
      <c r="N37" s="386">
        <f>N22+N32-SUM(N35:N36)</f>
        <v>320.0171629318466</v>
      </c>
      <c r="O37" s="386">
        <f>O22+O32-SUM(O35:O36)</f>
        <v>7.2030605862345025</v>
      </c>
      <c r="P37" s="386">
        <f>P22+P32-SUM(P35:P36)</f>
        <v>55.57114237160873</v>
      </c>
      <c r="Q37" s="412">
        <f>Q22+Q32-SUM(Q35:Q36)</f>
        <v>10.383193226879367</v>
      </c>
      <c r="R37" s="388">
        <f>SUM(M37:Q37)</f>
        <v>628.16676419610542</v>
      </c>
      <c r="S37" s="411">
        <f>S22+S32-SUM(S35:S36)</f>
        <v>178.39340559604685</v>
      </c>
      <c r="T37" s="386">
        <f>T22+T32-SUM(T35:T36)</f>
        <v>322.29704983887603</v>
      </c>
      <c r="U37" s="386">
        <f>U22+U32-SUM(U35:U36)</f>
        <v>7.5922854911862308</v>
      </c>
      <c r="V37" s="386">
        <f>V22+V32-SUM(V35:V36)</f>
        <v>58.701674520462014</v>
      </c>
      <c r="W37" s="412">
        <f>W22+W32-SUM(W35:W36)</f>
        <v>11.558704882549328</v>
      </c>
      <c r="X37" s="388">
        <f>SUM(S37:W37)</f>
        <v>578.54312032912048</v>
      </c>
      <c r="Y37" s="411">
        <f>Y22+Y32-SUM(Y35:Y36)</f>
        <v>157.60590308476321</v>
      </c>
      <c r="Z37" s="386">
        <f>Z22+Z32-SUM(Z35:Z36)</f>
        <v>307.26497101037552</v>
      </c>
      <c r="AA37" s="386">
        <f>AA22+AA32-SUM(AA35:AA36)</f>
        <v>7.6895900627358262</v>
      </c>
      <c r="AB37" s="386">
        <f>AB22+AB32-SUM(AB35:AB36)</f>
        <v>58.148364297801109</v>
      </c>
      <c r="AC37" s="412">
        <f>AC22+AC32-SUM(AC35:AC36)</f>
        <v>11.035284609702343</v>
      </c>
      <c r="AD37" s="388">
        <f>SUM(Y37:AC37)</f>
        <v>541.74411306537797</v>
      </c>
      <c r="AE37" s="411">
        <f>AE22+AE32-SUM(AE35:AE36)</f>
        <v>161.83855879336465</v>
      </c>
      <c r="AF37" s="386">
        <f>AF22+AF32-SUM(AF35:AF36)</f>
        <v>324.92410847712426</v>
      </c>
      <c r="AG37" s="386">
        <f>AG22+AG32-SUM(AG35:AG36)</f>
        <v>7.7695292149126463</v>
      </c>
      <c r="AH37" s="386">
        <f>AH22+AH32-SUM(AH35:AH36)</f>
        <v>60.36575904201505</v>
      </c>
      <c r="AI37" s="412">
        <f>AI22+AI32-SUM(AI35:AI36)</f>
        <v>11.112356066972813</v>
      </c>
      <c r="AJ37" s="388">
        <f>SUM(AE37:AI37)</f>
        <v>566.01031159438946</v>
      </c>
      <c r="AK37" s="411">
        <f>AK22+AK32-SUM(AK35:AK36)</f>
        <v>162.04897201465118</v>
      </c>
      <c r="AL37" s="386">
        <f>AL22+AL32-SUM(AL35:AL36)</f>
        <v>287.98831375546985</v>
      </c>
      <c r="AM37" s="386">
        <f>AM22+AM32-SUM(AM35:AM36)</f>
        <v>7.8264355242662171</v>
      </c>
      <c r="AN37" s="386">
        <f>AN22+AN32-SUM(AN35:AN36)</f>
        <v>55.551233579987318</v>
      </c>
      <c r="AO37" s="412">
        <f>AO22+AO32-SUM(AO35:AO36)</f>
        <v>11.244142147240799</v>
      </c>
      <c r="AP37" s="388">
        <f>SUM(AK37:AO37)</f>
        <v>524.65909702161537</v>
      </c>
      <c r="AQ37" s="411">
        <f>AQ22+AQ32-SUM(AQ35:AQ36)</f>
        <v>180.31914114006855</v>
      </c>
      <c r="AR37" s="386">
        <f>AR22+AR32-SUM(AR35:AR36)</f>
        <v>456.06580163835014</v>
      </c>
      <c r="AS37" s="386">
        <f>AS22+AS32-SUM(AS35:AS36)</f>
        <v>7.9854397090147016</v>
      </c>
      <c r="AT37" s="386">
        <f>AT22+AT32-SUM(AT35:AT36)</f>
        <v>50.414038535773997</v>
      </c>
      <c r="AU37" s="412">
        <f>AU22+AU32-SUM(AU35:AU36)</f>
        <v>11.356584701324026</v>
      </c>
      <c r="AV37" s="388">
        <f>SUM(AQ37:AU37)</f>
        <v>706.1410057245314</v>
      </c>
      <c r="AW37" s="411">
        <f>AW22+AW32-SUM(AW35:AW36)</f>
        <v>197.82861646065743</v>
      </c>
      <c r="AX37" s="386">
        <f>AX22+AX32-SUM(AX35:AX36)</f>
        <v>366.65052784542843</v>
      </c>
      <c r="AY37" s="386">
        <f>AY22+AY32-SUM(AY35:AY36)</f>
        <v>8.178101195084297</v>
      </c>
      <c r="AZ37" s="386">
        <f>AZ22+AZ32-SUM(AZ35:AZ36)</f>
        <v>52.21948771006501</v>
      </c>
      <c r="BA37" s="412">
        <f>BA22+BA32-SUM(BA35:BA36)</f>
        <v>11.554125076818476</v>
      </c>
      <c r="BB37" s="388">
        <f>SUM(AW37:BA37)</f>
        <v>636.43085828805351</v>
      </c>
      <c r="BC37" s="347"/>
      <c r="BD37" s="124" t="s">
        <v>999</v>
      </c>
      <c r="BE37" s="359"/>
      <c r="BF37" s="1"/>
      <c r="BG37" s="30"/>
      <c r="BH37" s="30"/>
      <c r="BI37" s="1"/>
      <c r="BJ37" s="80">
        <v>22</v>
      </c>
      <c r="BK37" s="81" t="s">
        <v>161</v>
      </c>
      <c r="BL37" s="82" t="s">
        <v>33</v>
      </c>
      <c r="BM37" s="410">
        <v>3</v>
      </c>
      <c r="BN37" s="413" t="s">
        <v>1000</v>
      </c>
      <c r="BO37" s="391" t="s">
        <v>1001</v>
      </c>
      <c r="BP37" s="391" t="s">
        <v>1002</v>
      </c>
      <c r="BQ37" s="391" t="s">
        <v>1003</v>
      </c>
      <c r="BR37" s="414" t="s">
        <v>1004</v>
      </c>
      <c r="BS37" s="126" t="s">
        <v>1005</v>
      </c>
      <c r="BT37" s="1"/>
    </row>
    <row r="38" spans="1:72" ht="16.5" thickBot="1" x14ac:dyDescent="0.35">
      <c r="A38" s="1"/>
      <c r="B38" s="347"/>
      <c r="C38" s="347"/>
      <c r="D38" s="356"/>
      <c r="E38" s="356"/>
      <c r="F38" s="356"/>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47"/>
      <c r="BD38" s="105"/>
      <c r="BE38" s="180"/>
      <c r="BF38" s="1"/>
      <c r="BG38" s="30"/>
      <c r="BH38" s="30"/>
      <c r="BI38" s="1"/>
      <c r="BJ38" s="347"/>
      <c r="BK38" s="347"/>
      <c r="BL38" s="356"/>
      <c r="BM38" s="356"/>
      <c r="BN38" s="397"/>
      <c r="BO38" s="397"/>
      <c r="BP38" s="397"/>
      <c r="BQ38" s="397"/>
      <c r="BR38" s="397"/>
      <c r="BS38" s="397"/>
      <c r="BT38" s="1"/>
    </row>
    <row r="39" spans="1:72" ht="16.5" thickBot="1" x14ac:dyDescent="0.35">
      <c r="A39" s="1"/>
      <c r="B39" s="27" t="s">
        <v>180</v>
      </c>
      <c r="C39" s="28" t="s">
        <v>1006</v>
      </c>
      <c r="D39" s="398"/>
      <c r="E39" s="348"/>
      <c r="F39" s="348"/>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47"/>
      <c r="BD39" s="100"/>
      <c r="BE39" s="180"/>
      <c r="BF39" s="1"/>
      <c r="BG39" s="30"/>
      <c r="BH39" s="30"/>
      <c r="BI39" s="1"/>
      <c r="BJ39" s="27" t="s">
        <v>180</v>
      </c>
      <c r="BK39" s="28" t="s">
        <v>1006</v>
      </c>
      <c r="BL39" s="348"/>
      <c r="BM39" s="348"/>
      <c r="BN39" s="395"/>
      <c r="BO39" s="395"/>
      <c r="BP39" s="395"/>
      <c r="BQ39" s="395"/>
      <c r="BR39" s="395"/>
      <c r="BS39" s="395"/>
      <c r="BT39" s="1"/>
    </row>
    <row r="40" spans="1:72" ht="15.75" x14ac:dyDescent="0.3">
      <c r="A40" s="1"/>
      <c r="B40" s="31">
        <f>+B37+1</f>
        <v>23</v>
      </c>
      <c r="C40" s="32" t="s">
        <v>182</v>
      </c>
      <c r="D40" s="33"/>
      <c r="E40" s="33" t="s">
        <v>33</v>
      </c>
      <c r="F40" s="34">
        <v>3</v>
      </c>
      <c r="G40" s="363">
        <v>3.8770230531029028</v>
      </c>
      <c r="H40" s="364">
        <v>7.5307419163151375</v>
      </c>
      <c r="I40" s="364">
        <v>0.75200503101825644</v>
      </c>
      <c r="J40" s="364">
        <v>2.5314260809772984</v>
      </c>
      <c r="K40" s="364">
        <v>0.47099092632937395</v>
      </c>
      <c r="L40" s="415">
        <f>SUM(G40:K40)</f>
        <v>15.162187007742968</v>
      </c>
      <c r="M40" s="363">
        <v>4.3648920670272302</v>
      </c>
      <c r="N40" s="364">
        <v>7.7560411250116257</v>
      </c>
      <c r="O40" s="364">
        <v>0.71797493669209678</v>
      </c>
      <c r="P40" s="364">
        <v>2.1843150901268333</v>
      </c>
      <c r="Q40" s="364">
        <v>0.48624020373876464</v>
      </c>
      <c r="R40" s="415">
        <f>SUM(M40:Q40)</f>
        <v>15.50946342259655</v>
      </c>
      <c r="S40" s="363">
        <v>4.4776809286465866</v>
      </c>
      <c r="T40" s="364">
        <v>7.9584558577198887</v>
      </c>
      <c r="U40" s="364">
        <v>0.7354165570507063</v>
      </c>
      <c r="V40" s="364">
        <v>2.2420009172657953</v>
      </c>
      <c r="W40" s="364">
        <v>0.49773058894577582</v>
      </c>
      <c r="X40" s="415">
        <f>SUM(S40:W40)</f>
        <v>15.911284849628753</v>
      </c>
      <c r="Y40" s="363">
        <v>4.2407396090830156</v>
      </c>
      <c r="Z40" s="364">
        <v>7.5321141961341036</v>
      </c>
      <c r="AA40" s="364">
        <v>0.70061971707966875</v>
      </c>
      <c r="AB40" s="364">
        <v>1.9155986616071663</v>
      </c>
      <c r="AC40" s="364">
        <v>0.38611242744923752</v>
      </c>
      <c r="AD40" s="415">
        <f>SUM(Y40:AC40)</f>
        <v>14.775184611353191</v>
      </c>
      <c r="AE40" s="363">
        <v>3.1423197016750519</v>
      </c>
      <c r="AF40" s="364">
        <v>5.5811752230871798</v>
      </c>
      <c r="AG40" s="364">
        <v>0.52291292748060503</v>
      </c>
      <c r="AH40" s="364">
        <v>1.4305281486044696</v>
      </c>
      <c r="AI40" s="364">
        <v>0.28830745700506649</v>
      </c>
      <c r="AJ40" s="415">
        <f>SUM(AE40:AI40)</f>
        <v>10.965243457852372</v>
      </c>
      <c r="AK40" s="363">
        <v>0.1917024390635011</v>
      </c>
      <c r="AL40" s="364">
        <v>0.33998631463209922</v>
      </c>
      <c r="AM40" s="364">
        <v>3.3164432283010838E-2</v>
      </c>
      <c r="AN40" s="364">
        <v>9.0811250479362823E-2</v>
      </c>
      <c r="AO40" s="364">
        <v>1.8298598458675548E-2</v>
      </c>
      <c r="AP40" s="415">
        <f>SUM(AK40:AO40)</f>
        <v>0.67396303491664944</v>
      </c>
      <c r="AQ40" s="363">
        <v>0.16757242134275893</v>
      </c>
      <c r="AR40" s="364">
        <v>0.2970396637460716</v>
      </c>
      <c r="AS40" s="364">
        <v>2.9675995251912998E-2</v>
      </c>
      <c r="AT40" s="364">
        <v>8.1347430230242879E-2</v>
      </c>
      <c r="AU40" s="364">
        <v>1.6388012281613656E-2</v>
      </c>
      <c r="AV40" s="415">
        <f>SUM(AQ40:AU40)</f>
        <v>0.59202352285260018</v>
      </c>
      <c r="AW40" s="363">
        <v>0.10661877402315481</v>
      </c>
      <c r="AX40" s="364">
        <v>0.18899294126732991</v>
      </c>
      <c r="AY40" s="364">
        <v>1.9337257514626151E-2</v>
      </c>
      <c r="AZ40" s="364">
        <v>5.3101423258991094E-2</v>
      </c>
      <c r="BA40" s="364">
        <v>1.0693795639880734E-2</v>
      </c>
      <c r="BB40" s="415">
        <f>SUM(AW40:BA40)</f>
        <v>0.37874419170398266</v>
      </c>
      <c r="BC40" s="347"/>
      <c r="BD40" s="74"/>
      <c r="BE40" s="369"/>
      <c r="BF40" s="1"/>
      <c r="BG40" s="30">
        <f xml:space="preserve"> IF( SUM( BX40:DR40 ) = 0, 0, $BX$5 )</f>
        <v>0</v>
      </c>
      <c r="BH40" s="30"/>
      <c r="BI40" s="1"/>
      <c r="BJ40" s="31">
        <f>+BJ37+1</f>
        <v>23</v>
      </c>
      <c r="BK40" s="32" t="s">
        <v>182</v>
      </c>
      <c r="BL40" s="33" t="s">
        <v>33</v>
      </c>
      <c r="BM40" s="34">
        <v>3</v>
      </c>
      <c r="BN40" s="42" t="s">
        <v>1007</v>
      </c>
      <c r="BO40" s="43" t="s">
        <v>1008</v>
      </c>
      <c r="BP40" s="43" t="s">
        <v>1009</v>
      </c>
      <c r="BQ40" s="103" t="s">
        <v>1010</v>
      </c>
      <c r="BR40" s="103" t="s">
        <v>1011</v>
      </c>
      <c r="BS40" s="416" t="s">
        <v>1012</v>
      </c>
      <c r="BT40" s="1"/>
    </row>
    <row r="41" spans="1:72" ht="15.75" x14ac:dyDescent="0.3">
      <c r="A41" s="1"/>
      <c r="B41" s="46">
        <f>+B40+1</f>
        <v>24</v>
      </c>
      <c r="C41" s="47" t="s">
        <v>188</v>
      </c>
      <c r="D41" s="48"/>
      <c r="E41" s="48" t="s">
        <v>33</v>
      </c>
      <c r="F41" s="49">
        <v>3</v>
      </c>
      <c r="G41" s="382">
        <v>0</v>
      </c>
      <c r="H41" s="371">
        <v>0</v>
      </c>
      <c r="I41" s="371">
        <v>0</v>
      </c>
      <c r="J41" s="371">
        <v>0</v>
      </c>
      <c r="K41" s="371">
        <v>0</v>
      </c>
      <c r="L41" s="417">
        <f>SUM(G41:K41)</f>
        <v>0</v>
      </c>
      <c r="M41" s="371">
        <v>0</v>
      </c>
      <c r="N41" s="371">
        <v>0</v>
      </c>
      <c r="O41" s="371">
        <v>0</v>
      </c>
      <c r="P41" s="371">
        <v>0</v>
      </c>
      <c r="Q41" s="371">
        <v>0</v>
      </c>
      <c r="R41" s="417">
        <f>SUM(M41:Q41)</f>
        <v>0</v>
      </c>
      <c r="S41" s="371">
        <v>0</v>
      </c>
      <c r="T41" s="371">
        <v>0</v>
      </c>
      <c r="U41" s="371">
        <v>0</v>
      </c>
      <c r="V41" s="371">
        <v>0</v>
      </c>
      <c r="W41" s="371">
        <v>0</v>
      </c>
      <c r="X41" s="417">
        <f>SUM(S41:W41)</f>
        <v>0</v>
      </c>
      <c r="Y41" s="371">
        <v>0</v>
      </c>
      <c r="Z41" s="371">
        <v>0</v>
      </c>
      <c r="AA41" s="371">
        <v>0</v>
      </c>
      <c r="AB41" s="371">
        <v>0</v>
      </c>
      <c r="AC41" s="371">
        <v>0</v>
      </c>
      <c r="AD41" s="417">
        <f>SUM(Y41:AC41)</f>
        <v>0</v>
      </c>
      <c r="AE41" s="371">
        <v>0</v>
      </c>
      <c r="AF41" s="371">
        <v>0</v>
      </c>
      <c r="AG41" s="371">
        <v>0</v>
      </c>
      <c r="AH41" s="371">
        <v>0</v>
      </c>
      <c r="AI41" s="371">
        <v>0</v>
      </c>
      <c r="AJ41" s="417">
        <f>SUM(AE41:AI41)</f>
        <v>0</v>
      </c>
      <c r="AK41" s="371">
        <v>0</v>
      </c>
      <c r="AL41" s="371">
        <v>0</v>
      </c>
      <c r="AM41" s="371">
        <v>0</v>
      </c>
      <c r="AN41" s="371">
        <v>0</v>
      </c>
      <c r="AO41" s="371">
        <v>0</v>
      </c>
      <c r="AP41" s="417">
        <f>SUM(AK41:AO41)</f>
        <v>0</v>
      </c>
      <c r="AQ41" s="371">
        <v>0</v>
      </c>
      <c r="AR41" s="371">
        <v>0</v>
      </c>
      <c r="AS41" s="371">
        <v>0</v>
      </c>
      <c r="AT41" s="371">
        <v>0</v>
      </c>
      <c r="AU41" s="371">
        <v>0</v>
      </c>
      <c r="AV41" s="417">
        <f>SUM(AQ41:AU41)</f>
        <v>0</v>
      </c>
      <c r="AW41" s="371">
        <v>0</v>
      </c>
      <c r="AX41" s="371">
        <v>0</v>
      </c>
      <c r="AY41" s="371">
        <v>0</v>
      </c>
      <c r="AZ41" s="371">
        <v>0</v>
      </c>
      <c r="BA41" s="371">
        <v>0</v>
      </c>
      <c r="BB41" s="417">
        <f>SUM(AW41:BA41)</f>
        <v>0</v>
      </c>
      <c r="BC41" s="347"/>
      <c r="BD41" s="76"/>
      <c r="BE41" s="352"/>
      <c r="BF41" s="1"/>
      <c r="BG41" s="30">
        <f xml:space="preserve"> IF( SUM( BX41:DR41 ) = 0, 0, $BX$5 )</f>
        <v>0</v>
      </c>
      <c r="BH41" s="30"/>
      <c r="BI41" s="1"/>
      <c r="BJ41" s="46">
        <f>+BJ40+1</f>
        <v>24</v>
      </c>
      <c r="BK41" s="47" t="s">
        <v>188</v>
      </c>
      <c r="BL41" s="48" t="s">
        <v>33</v>
      </c>
      <c r="BM41" s="49">
        <v>3</v>
      </c>
      <c r="BN41" s="57" t="s">
        <v>1013</v>
      </c>
      <c r="BO41" s="58" t="s">
        <v>1014</v>
      </c>
      <c r="BP41" s="58" t="s">
        <v>1015</v>
      </c>
      <c r="BQ41" s="374" t="s">
        <v>1016</v>
      </c>
      <c r="BR41" s="374" t="s">
        <v>1017</v>
      </c>
      <c r="BS41" s="418" t="s">
        <v>1018</v>
      </c>
      <c r="BT41" s="1"/>
    </row>
    <row r="42" spans="1:72" ht="16.5" thickBot="1" x14ac:dyDescent="0.35">
      <c r="A42" s="1"/>
      <c r="B42" s="80">
        <f>+B41+1</f>
        <v>25</v>
      </c>
      <c r="C42" s="81" t="s">
        <v>194</v>
      </c>
      <c r="D42" s="82"/>
      <c r="E42" s="82" t="s">
        <v>33</v>
      </c>
      <c r="F42" s="83">
        <v>3</v>
      </c>
      <c r="G42" s="419">
        <f>G37+G40+G41</f>
        <v>269.95453693538838</v>
      </c>
      <c r="H42" s="420">
        <f>H37+H40+H41</f>
        <v>372.99060427261173</v>
      </c>
      <c r="I42" s="420">
        <f>I37+I40+I41</f>
        <v>7.5975395168802748</v>
      </c>
      <c r="J42" s="421">
        <f>J37+J40+J41</f>
        <v>44.317584558771038</v>
      </c>
      <c r="K42" s="421">
        <f>K37+K40+K41</f>
        <v>12.064100425351148</v>
      </c>
      <c r="L42" s="422">
        <f>SUM(G42:K42)</f>
        <v>706.92436570900259</v>
      </c>
      <c r="M42" s="419">
        <f>M37+M40+M41</f>
        <v>239.3570971465634</v>
      </c>
      <c r="N42" s="420">
        <f>N37+N40+N41</f>
        <v>327.77320405685822</v>
      </c>
      <c r="O42" s="420">
        <f>O37+O40+O41</f>
        <v>7.9210355229265996</v>
      </c>
      <c r="P42" s="421">
        <f>P37+P40+P41</f>
        <v>57.75545746173556</v>
      </c>
      <c r="Q42" s="421">
        <f>Q37+Q40+Q41</f>
        <v>10.869433430618132</v>
      </c>
      <c r="R42" s="422">
        <f>SUM(M42:Q42)</f>
        <v>643.67622761870189</v>
      </c>
      <c r="S42" s="419">
        <f>S37+S40+S41</f>
        <v>182.87108652469342</v>
      </c>
      <c r="T42" s="420">
        <f>T37+T40+T41</f>
        <v>330.25550569659595</v>
      </c>
      <c r="U42" s="420">
        <f>U37+U40+U41</f>
        <v>8.3277020482369366</v>
      </c>
      <c r="V42" s="421">
        <f>V37+V40+V41</f>
        <v>60.943675437727812</v>
      </c>
      <c r="W42" s="421">
        <f>W37+W40+W41</f>
        <v>12.056435471495105</v>
      </c>
      <c r="X42" s="422">
        <f>SUM(S42:W42)</f>
        <v>594.4544051787492</v>
      </c>
      <c r="Y42" s="419">
        <f>Y37+Y40+Y41</f>
        <v>161.84664269384623</v>
      </c>
      <c r="Z42" s="420">
        <f>Z37+Z40+Z41</f>
        <v>314.79708520650962</v>
      </c>
      <c r="AA42" s="420">
        <f>AA37+AA40+AA41</f>
        <v>8.3902097798154944</v>
      </c>
      <c r="AB42" s="421">
        <f>AB37+AB40+AB41</f>
        <v>60.063962959408272</v>
      </c>
      <c r="AC42" s="421">
        <f>AC37+AC40+AC41</f>
        <v>11.42139703715158</v>
      </c>
      <c r="AD42" s="422">
        <f>SUM(Y42:AC42)</f>
        <v>556.51929767673118</v>
      </c>
      <c r="AE42" s="419">
        <f>AE37+AE40+AE41</f>
        <v>164.98087849503972</v>
      </c>
      <c r="AF42" s="420">
        <f>AF37+AF40+AF41</f>
        <v>330.50528370021146</v>
      </c>
      <c r="AG42" s="420">
        <f>AG37+AG40+AG41</f>
        <v>8.2924421423932522</v>
      </c>
      <c r="AH42" s="421">
        <f>AH37+AH40+AH41</f>
        <v>61.796287190619516</v>
      </c>
      <c r="AI42" s="421">
        <f>AI37+AI40+AI41</f>
        <v>11.40066352397788</v>
      </c>
      <c r="AJ42" s="422">
        <f>SUM(AE42:AI42)</f>
        <v>576.97555505224182</v>
      </c>
      <c r="AK42" s="419">
        <f>AK37+AK40+AK41</f>
        <v>162.24067445371469</v>
      </c>
      <c r="AL42" s="420">
        <f>AL37+AL40+AL41</f>
        <v>288.32830007010193</v>
      </c>
      <c r="AM42" s="420">
        <f>AM37+AM40+AM41</f>
        <v>7.8595999565492276</v>
      </c>
      <c r="AN42" s="421">
        <f>AN37+AN40+AN41</f>
        <v>55.642044830466681</v>
      </c>
      <c r="AO42" s="421">
        <f>AO37+AO40+AO41</f>
        <v>11.262440745699475</v>
      </c>
      <c r="AP42" s="422">
        <f>SUM(AK42:AO42)</f>
        <v>525.33306005653196</v>
      </c>
      <c r="AQ42" s="419">
        <f>AQ37+AQ40+AQ41</f>
        <v>180.48671356141131</v>
      </c>
      <c r="AR42" s="420">
        <f>AR37+AR40+AR41</f>
        <v>456.36284130209623</v>
      </c>
      <c r="AS42" s="420">
        <f>AS37+AS40+AS41</f>
        <v>8.0151157042666146</v>
      </c>
      <c r="AT42" s="421">
        <f>AT37+AT40+AT41</f>
        <v>50.495385966004243</v>
      </c>
      <c r="AU42" s="421">
        <f>AU37+AU40+AU41</f>
        <v>11.372972713605639</v>
      </c>
      <c r="AV42" s="422">
        <f>SUM(AQ42:AU42)</f>
        <v>706.73302924738414</v>
      </c>
      <c r="AW42" s="419">
        <f>AW37+AW40+AW41</f>
        <v>197.93523523468059</v>
      </c>
      <c r="AX42" s="420">
        <f>AX37+AX40+AX41</f>
        <v>366.83952078669574</v>
      </c>
      <c r="AY42" s="420">
        <f>AY37+AY40+AY41</f>
        <v>8.1974384525989237</v>
      </c>
      <c r="AZ42" s="421">
        <f>AZ37+AZ40+AZ41</f>
        <v>52.272589133324004</v>
      </c>
      <c r="BA42" s="421">
        <f>BA37+BA40+BA41</f>
        <v>11.564818872458357</v>
      </c>
      <c r="BB42" s="422">
        <f>SUM(AW42:BA42)</f>
        <v>636.80960247975759</v>
      </c>
      <c r="BC42" s="347"/>
      <c r="BD42" s="124" t="s">
        <v>195</v>
      </c>
      <c r="BE42" s="359"/>
      <c r="BF42" s="1"/>
      <c r="BG42" s="30"/>
      <c r="BH42" s="30"/>
      <c r="BI42" s="1"/>
      <c r="BJ42" s="80">
        <f>+BJ41+1</f>
        <v>25</v>
      </c>
      <c r="BK42" s="81" t="s">
        <v>194</v>
      </c>
      <c r="BL42" s="82" t="s">
        <v>33</v>
      </c>
      <c r="BM42" s="83">
        <v>3</v>
      </c>
      <c r="BN42" s="91" t="s">
        <v>1019</v>
      </c>
      <c r="BO42" s="93" t="s">
        <v>1020</v>
      </c>
      <c r="BP42" s="93" t="s">
        <v>1021</v>
      </c>
      <c r="BQ42" s="94" t="s">
        <v>1022</v>
      </c>
      <c r="BR42" s="94" t="s">
        <v>1023</v>
      </c>
      <c r="BS42" s="423" t="s">
        <v>1024</v>
      </c>
      <c r="BT42" s="1"/>
    </row>
    <row r="43" spans="1:72" ht="16.5" thickBot="1" x14ac:dyDescent="0.35">
      <c r="A43" s="1"/>
      <c r="B43" s="424"/>
      <c r="C43" s="425"/>
      <c r="D43" s="356"/>
      <c r="E43" s="356"/>
      <c r="F43" s="356"/>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47"/>
      <c r="BD43" s="105"/>
      <c r="BE43" s="180"/>
      <c r="BF43" s="1"/>
      <c r="BG43" s="30"/>
      <c r="BH43" s="30"/>
      <c r="BI43" s="1"/>
      <c r="BJ43" s="424"/>
      <c r="BK43" s="425"/>
      <c r="BL43" s="356"/>
      <c r="BM43" s="356"/>
      <c r="BN43" s="357"/>
      <c r="BO43" s="357"/>
      <c r="BP43" s="357"/>
      <c r="BQ43" s="357"/>
      <c r="BR43" s="357"/>
      <c r="BS43" s="357"/>
      <c r="BT43" s="1"/>
    </row>
    <row r="44" spans="1:72" ht="16.5" thickBot="1" x14ac:dyDescent="0.35">
      <c r="A44" s="1"/>
      <c r="B44" s="27" t="s">
        <v>201</v>
      </c>
      <c r="C44" s="133" t="s">
        <v>202</v>
      </c>
      <c r="D44" s="398"/>
      <c r="E44" s="348"/>
      <c r="F44" s="348"/>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47"/>
      <c r="BD44" s="100"/>
      <c r="BE44" s="180"/>
      <c r="BF44" s="1"/>
      <c r="BG44" s="30"/>
      <c r="BH44" s="30"/>
      <c r="BI44" s="1"/>
      <c r="BJ44" s="27" t="s">
        <v>201</v>
      </c>
      <c r="BK44" s="133" t="s">
        <v>202</v>
      </c>
      <c r="BL44" s="348"/>
      <c r="BM44" s="348"/>
      <c r="BN44" s="426"/>
      <c r="BO44" s="426"/>
      <c r="BP44" s="426"/>
      <c r="BQ44" s="426"/>
      <c r="BR44" s="426"/>
      <c r="BS44" s="426"/>
      <c r="BT44" s="1"/>
    </row>
    <row r="45" spans="1:72" ht="15.75" x14ac:dyDescent="0.3">
      <c r="A45" s="1"/>
      <c r="B45" s="427">
        <f>+B42+1</f>
        <v>26</v>
      </c>
      <c r="C45" s="428" t="s">
        <v>2044</v>
      </c>
      <c r="D45" s="136"/>
      <c r="E45" s="33" t="s">
        <v>33</v>
      </c>
      <c r="F45" s="362">
        <v>3</v>
      </c>
      <c r="G45" s="363">
        <v>-0.13809096000000032</v>
      </c>
      <c r="H45" s="364">
        <v>-0.35044540000000013</v>
      </c>
      <c r="I45" s="364">
        <v>-1.4207249999999999E-2</v>
      </c>
      <c r="J45" s="364">
        <v>-9.4714970000000037E-2</v>
      </c>
      <c r="K45" s="364">
        <v>-1.4207249999999999E-2</v>
      </c>
      <c r="L45" s="429">
        <f t="shared" ref="L45:L55" si="11">SUM(G45:K45)</f>
        <v>-0.61166583000000052</v>
      </c>
      <c r="M45" s="363">
        <v>0</v>
      </c>
      <c r="N45" s="364">
        <v>0</v>
      </c>
      <c r="O45" s="364">
        <v>0</v>
      </c>
      <c r="P45" s="364">
        <v>0</v>
      </c>
      <c r="Q45" s="364">
        <v>0</v>
      </c>
      <c r="R45" s="429">
        <f t="shared" ref="R45:R55" si="12">SUM(M45:Q45)</f>
        <v>0</v>
      </c>
      <c r="S45" s="363">
        <v>0</v>
      </c>
      <c r="T45" s="364">
        <v>0</v>
      </c>
      <c r="U45" s="364">
        <v>0</v>
      </c>
      <c r="V45" s="364">
        <v>0</v>
      </c>
      <c r="W45" s="364">
        <v>0</v>
      </c>
      <c r="X45" s="429">
        <f t="shared" ref="X45:X55" si="13">SUM(S45:W45)</f>
        <v>0</v>
      </c>
      <c r="Y45" s="363">
        <v>0</v>
      </c>
      <c r="Z45" s="364">
        <v>0</v>
      </c>
      <c r="AA45" s="364">
        <v>0</v>
      </c>
      <c r="AB45" s="364">
        <v>0</v>
      </c>
      <c r="AC45" s="364">
        <v>0</v>
      </c>
      <c r="AD45" s="429">
        <f t="shared" ref="AD45:AD55" si="14">SUM(Y45:AC45)</f>
        <v>0</v>
      </c>
      <c r="AE45" s="363">
        <v>0</v>
      </c>
      <c r="AF45" s="364">
        <v>0</v>
      </c>
      <c r="AG45" s="364">
        <v>0</v>
      </c>
      <c r="AH45" s="364">
        <v>0</v>
      </c>
      <c r="AI45" s="364">
        <v>0</v>
      </c>
      <c r="AJ45" s="429">
        <f t="shared" ref="AJ45:AJ55" si="15">SUM(AE45:AI45)</f>
        <v>0</v>
      </c>
      <c r="AK45" s="363">
        <v>0</v>
      </c>
      <c r="AL45" s="364">
        <v>0</v>
      </c>
      <c r="AM45" s="364">
        <v>0</v>
      </c>
      <c r="AN45" s="364">
        <v>0</v>
      </c>
      <c r="AO45" s="364">
        <v>0</v>
      </c>
      <c r="AP45" s="429">
        <f t="shared" ref="AP45:AP55" si="16">SUM(AK45:AO45)</f>
        <v>0</v>
      </c>
      <c r="AQ45" s="363">
        <v>0</v>
      </c>
      <c r="AR45" s="364">
        <v>0</v>
      </c>
      <c r="AS45" s="364">
        <v>0</v>
      </c>
      <c r="AT45" s="364">
        <v>0</v>
      </c>
      <c r="AU45" s="364">
        <v>0</v>
      </c>
      <c r="AV45" s="429">
        <f t="shared" ref="AV45:AV55" si="17">SUM(AQ45:AU45)</f>
        <v>0</v>
      </c>
      <c r="AW45" s="363">
        <v>0</v>
      </c>
      <c r="AX45" s="364">
        <v>0</v>
      </c>
      <c r="AY45" s="364">
        <v>0</v>
      </c>
      <c r="AZ45" s="364">
        <v>0</v>
      </c>
      <c r="BA45" s="364">
        <v>0</v>
      </c>
      <c r="BB45" s="429">
        <f t="shared" ref="BB45:BB55" si="18">SUM(AW45:BA45)</f>
        <v>0</v>
      </c>
      <c r="BC45" s="347"/>
      <c r="BD45" s="74"/>
      <c r="BE45" s="369" t="s">
        <v>481</v>
      </c>
      <c r="BF45" s="1"/>
      <c r="BG45" s="314">
        <f>(IF(SUM(BX45:DR45)=0,IF(BV45=1,$BV$5,0),$BX$5))</f>
        <v>0</v>
      </c>
      <c r="BH45" s="30"/>
      <c r="BI45" s="1"/>
      <c r="BJ45" s="31">
        <f>+BJ42+1</f>
        <v>26</v>
      </c>
      <c r="BK45" s="138" t="s">
        <v>204</v>
      </c>
      <c r="BL45" s="33" t="s">
        <v>33</v>
      </c>
      <c r="BM45" s="362">
        <v>3</v>
      </c>
      <c r="BN45" s="139" t="s">
        <v>1025</v>
      </c>
      <c r="BO45" s="140" t="s">
        <v>1026</v>
      </c>
      <c r="BP45" s="140" t="s">
        <v>1027</v>
      </c>
      <c r="BQ45" s="430" t="s">
        <v>1028</v>
      </c>
      <c r="BR45" s="430" t="s">
        <v>1029</v>
      </c>
      <c r="BS45" s="431" t="s">
        <v>1030</v>
      </c>
      <c r="BT45" s="1"/>
    </row>
    <row r="46" spans="1:72" ht="15.75" x14ac:dyDescent="0.3">
      <c r="A46" s="1"/>
      <c r="B46" s="432">
        <f t="shared" ref="B46:B54" si="19">+B45+1</f>
        <v>27</v>
      </c>
      <c r="C46" s="433" t="s">
        <v>2047</v>
      </c>
      <c r="D46" s="143"/>
      <c r="E46" s="48" t="s">
        <v>33</v>
      </c>
      <c r="F46" s="64">
        <v>3</v>
      </c>
      <c r="G46" s="382">
        <v>2.4580000000000002</v>
      </c>
      <c r="H46" s="371">
        <v>0</v>
      </c>
      <c r="I46" s="371">
        <v>0</v>
      </c>
      <c r="J46" s="371">
        <v>0</v>
      </c>
      <c r="K46" s="371">
        <v>0</v>
      </c>
      <c r="L46" s="434">
        <f t="shared" si="11"/>
        <v>2.4580000000000002</v>
      </c>
      <c r="M46" s="382">
        <v>0</v>
      </c>
      <c r="N46" s="371">
        <v>0</v>
      </c>
      <c r="O46" s="371">
        <v>0</v>
      </c>
      <c r="P46" s="371">
        <v>0</v>
      </c>
      <c r="Q46" s="371">
        <v>0</v>
      </c>
      <c r="R46" s="434">
        <f t="shared" si="12"/>
        <v>0</v>
      </c>
      <c r="S46" s="382">
        <v>0</v>
      </c>
      <c r="T46" s="371">
        <v>0</v>
      </c>
      <c r="U46" s="371">
        <v>0</v>
      </c>
      <c r="V46" s="371">
        <v>0</v>
      </c>
      <c r="W46" s="371">
        <v>0</v>
      </c>
      <c r="X46" s="434">
        <f t="shared" si="13"/>
        <v>0</v>
      </c>
      <c r="Y46" s="382">
        <v>0</v>
      </c>
      <c r="Z46" s="371">
        <v>0</v>
      </c>
      <c r="AA46" s="371">
        <v>0</v>
      </c>
      <c r="AB46" s="371">
        <v>0</v>
      </c>
      <c r="AC46" s="371">
        <v>0</v>
      </c>
      <c r="AD46" s="434">
        <f t="shared" si="14"/>
        <v>0</v>
      </c>
      <c r="AE46" s="382">
        <v>0</v>
      </c>
      <c r="AF46" s="371">
        <v>0</v>
      </c>
      <c r="AG46" s="371">
        <v>0</v>
      </c>
      <c r="AH46" s="371">
        <v>0</v>
      </c>
      <c r="AI46" s="371">
        <v>0</v>
      </c>
      <c r="AJ46" s="434">
        <f t="shared" si="15"/>
        <v>0</v>
      </c>
      <c r="AK46" s="382">
        <v>0</v>
      </c>
      <c r="AL46" s="371">
        <v>0</v>
      </c>
      <c r="AM46" s="371">
        <v>0</v>
      </c>
      <c r="AN46" s="371">
        <v>0</v>
      </c>
      <c r="AO46" s="371">
        <v>0</v>
      </c>
      <c r="AP46" s="434">
        <f t="shared" si="16"/>
        <v>0</v>
      </c>
      <c r="AQ46" s="382">
        <v>0</v>
      </c>
      <c r="AR46" s="371">
        <v>0</v>
      </c>
      <c r="AS46" s="371">
        <v>0</v>
      </c>
      <c r="AT46" s="371">
        <v>0</v>
      </c>
      <c r="AU46" s="371">
        <v>0</v>
      </c>
      <c r="AV46" s="434">
        <f t="shared" si="17"/>
        <v>0</v>
      </c>
      <c r="AW46" s="382">
        <v>0</v>
      </c>
      <c r="AX46" s="371">
        <v>0</v>
      </c>
      <c r="AY46" s="371">
        <v>0</v>
      </c>
      <c r="AZ46" s="371">
        <v>0</v>
      </c>
      <c r="BA46" s="371">
        <v>0</v>
      </c>
      <c r="BB46" s="434">
        <f t="shared" si="18"/>
        <v>0</v>
      </c>
      <c r="BC46" s="347"/>
      <c r="BD46" s="76"/>
      <c r="BE46" s="352" t="s">
        <v>481</v>
      </c>
      <c r="BF46" s="1"/>
      <c r="BG46" s="314">
        <f t="shared" ref="BG46:BG54" si="20">(IF(SUM(BX46:DR46)=0,IF(BV46=1,$BV$5,0),$BX$5))</f>
        <v>0</v>
      </c>
      <c r="BH46" s="30"/>
      <c r="BI46" s="1"/>
      <c r="BJ46" s="46">
        <f t="shared" ref="BJ46:BJ54" si="21">+BJ45+1</f>
        <v>27</v>
      </c>
      <c r="BK46" s="145" t="s">
        <v>210</v>
      </c>
      <c r="BL46" s="48" t="s">
        <v>33</v>
      </c>
      <c r="BM46" s="64">
        <v>3</v>
      </c>
      <c r="BN46" s="146" t="s">
        <v>1031</v>
      </c>
      <c r="BO46" s="147" t="s">
        <v>1032</v>
      </c>
      <c r="BP46" s="147" t="s">
        <v>1033</v>
      </c>
      <c r="BQ46" s="435" t="s">
        <v>1034</v>
      </c>
      <c r="BR46" s="435" t="s">
        <v>1035</v>
      </c>
      <c r="BS46" s="436" t="s">
        <v>1036</v>
      </c>
      <c r="BT46" s="1"/>
    </row>
    <row r="47" spans="1:72" ht="15.75" x14ac:dyDescent="0.3">
      <c r="A47" s="1"/>
      <c r="B47" s="432">
        <f t="shared" si="19"/>
        <v>28</v>
      </c>
      <c r="C47" s="433" t="s">
        <v>2045</v>
      </c>
      <c r="D47" s="143"/>
      <c r="E47" s="48" t="s">
        <v>33</v>
      </c>
      <c r="F47" s="64">
        <v>3</v>
      </c>
      <c r="G47" s="382">
        <v>0.31900000000000001</v>
      </c>
      <c r="H47" s="371">
        <v>2.4886999999999997</v>
      </c>
      <c r="I47" s="371">
        <v>0</v>
      </c>
      <c r="J47" s="371">
        <v>0</v>
      </c>
      <c r="K47" s="371">
        <v>0</v>
      </c>
      <c r="L47" s="434">
        <f t="shared" si="11"/>
        <v>2.8076999999999996</v>
      </c>
      <c r="M47" s="382">
        <v>0</v>
      </c>
      <c r="N47" s="371">
        <v>0</v>
      </c>
      <c r="O47" s="371">
        <v>0</v>
      </c>
      <c r="P47" s="371">
        <v>0</v>
      </c>
      <c r="Q47" s="371">
        <v>0</v>
      </c>
      <c r="R47" s="434">
        <f t="shared" si="12"/>
        <v>0</v>
      </c>
      <c r="S47" s="382">
        <v>0</v>
      </c>
      <c r="T47" s="371">
        <v>0</v>
      </c>
      <c r="U47" s="371">
        <v>0</v>
      </c>
      <c r="V47" s="371">
        <v>0</v>
      </c>
      <c r="W47" s="371">
        <v>0</v>
      </c>
      <c r="X47" s="434">
        <f t="shared" si="13"/>
        <v>0</v>
      </c>
      <c r="Y47" s="382">
        <v>0</v>
      </c>
      <c r="Z47" s="371">
        <v>0</v>
      </c>
      <c r="AA47" s="371">
        <v>0</v>
      </c>
      <c r="AB47" s="371">
        <v>0</v>
      </c>
      <c r="AC47" s="371">
        <v>0</v>
      </c>
      <c r="AD47" s="434">
        <f t="shared" si="14"/>
        <v>0</v>
      </c>
      <c r="AE47" s="382">
        <v>0</v>
      </c>
      <c r="AF47" s="371">
        <v>0</v>
      </c>
      <c r="AG47" s="371">
        <v>0</v>
      </c>
      <c r="AH47" s="371">
        <v>0</v>
      </c>
      <c r="AI47" s="371">
        <v>0</v>
      </c>
      <c r="AJ47" s="434">
        <f t="shared" si="15"/>
        <v>0</v>
      </c>
      <c r="AK47" s="382">
        <v>0</v>
      </c>
      <c r="AL47" s="371">
        <v>0</v>
      </c>
      <c r="AM47" s="371">
        <v>0</v>
      </c>
      <c r="AN47" s="371">
        <v>0</v>
      </c>
      <c r="AO47" s="371">
        <v>0</v>
      </c>
      <c r="AP47" s="434">
        <f t="shared" si="16"/>
        <v>0</v>
      </c>
      <c r="AQ47" s="382">
        <v>0</v>
      </c>
      <c r="AR47" s="371">
        <v>0</v>
      </c>
      <c r="AS47" s="371">
        <v>0</v>
      </c>
      <c r="AT47" s="371">
        <v>0</v>
      </c>
      <c r="AU47" s="371">
        <v>0</v>
      </c>
      <c r="AV47" s="434">
        <f t="shared" si="17"/>
        <v>0</v>
      </c>
      <c r="AW47" s="382">
        <v>0</v>
      </c>
      <c r="AX47" s="371">
        <v>0</v>
      </c>
      <c r="AY47" s="371">
        <v>0</v>
      </c>
      <c r="AZ47" s="371">
        <v>0</v>
      </c>
      <c r="BA47" s="371">
        <v>0</v>
      </c>
      <c r="BB47" s="434">
        <f t="shared" si="18"/>
        <v>0</v>
      </c>
      <c r="BC47" s="347"/>
      <c r="BD47" s="76"/>
      <c r="BE47" s="352" t="s">
        <v>481</v>
      </c>
      <c r="BF47" s="1"/>
      <c r="BG47" s="314">
        <f t="shared" si="20"/>
        <v>0</v>
      </c>
      <c r="BH47" s="30"/>
      <c r="BI47" s="1"/>
      <c r="BJ47" s="46">
        <f t="shared" si="21"/>
        <v>28</v>
      </c>
      <c r="BK47" s="145" t="s">
        <v>216</v>
      </c>
      <c r="BL47" s="48" t="s">
        <v>33</v>
      </c>
      <c r="BM47" s="64">
        <v>3</v>
      </c>
      <c r="BN47" s="146" t="s">
        <v>1037</v>
      </c>
      <c r="BO47" s="147" t="s">
        <v>1038</v>
      </c>
      <c r="BP47" s="147" t="s">
        <v>1039</v>
      </c>
      <c r="BQ47" s="435" t="s">
        <v>1040</v>
      </c>
      <c r="BR47" s="435" t="s">
        <v>1041</v>
      </c>
      <c r="BS47" s="436" t="s">
        <v>1042</v>
      </c>
      <c r="BT47" s="1"/>
    </row>
    <row r="48" spans="1:72" ht="15.75" x14ac:dyDescent="0.3">
      <c r="A48" s="1"/>
      <c r="B48" s="437">
        <f t="shared" si="19"/>
        <v>29</v>
      </c>
      <c r="C48" s="433" t="s">
        <v>1043</v>
      </c>
      <c r="D48" s="143"/>
      <c r="E48" s="48" t="s">
        <v>33</v>
      </c>
      <c r="F48" s="64">
        <v>3</v>
      </c>
      <c r="G48" s="382"/>
      <c r="H48" s="371"/>
      <c r="I48" s="371"/>
      <c r="J48" s="371"/>
      <c r="K48" s="371"/>
      <c r="L48" s="434">
        <f t="shared" si="11"/>
        <v>0</v>
      </c>
      <c r="M48" s="382"/>
      <c r="N48" s="371"/>
      <c r="O48" s="371"/>
      <c r="P48" s="371"/>
      <c r="Q48" s="371"/>
      <c r="R48" s="434">
        <f t="shared" si="12"/>
        <v>0</v>
      </c>
      <c r="S48" s="382"/>
      <c r="T48" s="371"/>
      <c r="U48" s="371"/>
      <c r="V48" s="371"/>
      <c r="W48" s="371"/>
      <c r="X48" s="434">
        <f t="shared" si="13"/>
        <v>0</v>
      </c>
      <c r="Y48" s="382"/>
      <c r="Z48" s="371"/>
      <c r="AA48" s="371"/>
      <c r="AB48" s="371"/>
      <c r="AC48" s="371"/>
      <c r="AD48" s="434">
        <f t="shared" si="14"/>
        <v>0</v>
      </c>
      <c r="AE48" s="382"/>
      <c r="AF48" s="371"/>
      <c r="AG48" s="371"/>
      <c r="AH48" s="371"/>
      <c r="AI48" s="371"/>
      <c r="AJ48" s="434">
        <f t="shared" si="15"/>
        <v>0</v>
      </c>
      <c r="AK48" s="382"/>
      <c r="AL48" s="371"/>
      <c r="AM48" s="371"/>
      <c r="AN48" s="371"/>
      <c r="AO48" s="371"/>
      <c r="AP48" s="434">
        <f t="shared" si="16"/>
        <v>0</v>
      </c>
      <c r="AQ48" s="382"/>
      <c r="AR48" s="371"/>
      <c r="AS48" s="371"/>
      <c r="AT48" s="371"/>
      <c r="AU48" s="371"/>
      <c r="AV48" s="434">
        <f t="shared" si="17"/>
        <v>0</v>
      </c>
      <c r="AW48" s="382"/>
      <c r="AX48" s="371"/>
      <c r="AY48" s="371"/>
      <c r="AZ48" s="371"/>
      <c r="BA48" s="371"/>
      <c r="BB48" s="434">
        <f t="shared" si="18"/>
        <v>0</v>
      </c>
      <c r="BC48" s="347"/>
      <c r="BD48" s="76"/>
      <c r="BE48" s="352" t="s">
        <v>481</v>
      </c>
      <c r="BF48" s="1"/>
      <c r="BG48" s="314">
        <f t="shared" si="20"/>
        <v>0</v>
      </c>
      <c r="BH48" s="30"/>
      <c r="BI48" s="1"/>
      <c r="BJ48" s="150">
        <f t="shared" si="21"/>
        <v>29</v>
      </c>
      <c r="BK48" s="145" t="s">
        <v>222</v>
      </c>
      <c r="BL48" s="48" t="s">
        <v>33</v>
      </c>
      <c r="BM48" s="64">
        <v>3</v>
      </c>
      <c r="BN48" s="146" t="s">
        <v>1044</v>
      </c>
      <c r="BO48" s="147" t="s">
        <v>1045</v>
      </c>
      <c r="BP48" s="147" t="s">
        <v>1046</v>
      </c>
      <c r="BQ48" s="435" t="s">
        <v>1047</v>
      </c>
      <c r="BR48" s="435" t="s">
        <v>1048</v>
      </c>
      <c r="BS48" s="436" t="s">
        <v>1049</v>
      </c>
      <c r="BT48" s="1"/>
    </row>
    <row r="49" spans="1:72" ht="15.75" x14ac:dyDescent="0.3">
      <c r="A49" s="1"/>
      <c r="B49" s="432">
        <f t="shared" si="19"/>
        <v>30</v>
      </c>
      <c r="C49" s="433" t="s">
        <v>228</v>
      </c>
      <c r="D49" s="143"/>
      <c r="E49" s="48" t="s">
        <v>33</v>
      </c>
      <c r="F49" s="64">
        <v>3</v>
      </c>
      <c r="G49" s="382"/>
      <c r="H49" s="371"/>
      <c r="I49" s="371"/>
      <c r="J49" s="371"/>
      <c r="K49" s="371"/>
      <c r="L49" s="434">
        <f t="shared" si="11"/>
        <v>0</v>
      </c>
      <c r="M49" s="382"/>
      <c r="N49" s="371"/>
      <c r="O49" s="371"/>
      <c r="P49" s="371"/>
      <c r="Q49" s="371"/>
      <c r="R49" s="434">
        <f t="shared" si="12"/>
        <v>0</v>
      </c>
      <c r="S49" s="382"/>
      <c r="T49" s="371"/>
      <c r="U49" s="371"/>
      <c r="V49" s="371"/>
      <c r="W49" s="371"/>
      <c r="X49" s="434">
        <f t="shared" si="13"/>
        <v>0</v>
      </c>
      <c r="Y49" s="382"/>
      <c r="Z49" s="371"/>
      <c r="AA49" s="371"/>
      <c r="AB49" s="371"/>
      <c r="AC49" s="371"/>
      <c r="AD49" s="434">
        <f t="shared" si="14"/>
        <v>0</v>
      </c>
      <c r="AE49" s="382"/>
      <c r="AF49" s="371"/>
      <c r="AG49" s="371"/>
      <c r="AH49" s="371"/>
      <c r="AI49" s="371"/>
      <c r="AJ49" s="434">
        <f t="shared" si="15"/>
        <v>0</v>
      </c>
      <c r="AK49" s="382"/>
      <c r="AL49" s="371"/>
      <c r="AM49" s="371"/>
      <c r="AN49" s="371"/>
      <c r="AO49" s="371"/>
      <c r="AP49" s="434">
        <f t="shared" si="16"/>
        <v>0</v>
      </c>
      <c r="AQ49" s="382"/>
      <c r="AR49" s="371"/>
      <c r="AS49" s="371"/>
      <c r="AT49" s="371"/>
      <c r="AU49" s="371"/>
      <c r="AV49" s="434">
        <f t="shared" si="17"/>
        <v>0</v>
      </c>
      <c r="AW49" s="382"/>
      <c r="AX49" s="371"/>
      <c r="AY49" s="371"/>
      <c r="AZ49" s="371"/>
      <c r="BA49" s="371"/>
      <c r="BB49" s="434">
        <f t="shared" si="18"/>
        <v>0</v>
      </c>
      <c r="BC49" s="347"/>
      <c r="BD49" s="76"/>
      <c r="BE49" s="352" t="s">
        <v>481</v>
      </c>
      <c r="BF49" s="1"/>
      <c r="BG49" s="314">
        <f t="shared" si="20"/>
        <v>0</v>
      </c>
      <c r="BH49" s="30"/>
      <c r="BI49" s="1"/>
      <c r="BJ49" s="46">
        <f t="shared" si="21"/>
        <v>30</v>
      </c>
      <c r="BK49" s="145" t="s">
        <v>229</v>
      </c>
      <c r="BL49" s="48" t="s">
        <v>33</v>
      </c>
      <c r="BM49" s="64">
        <v>3</v>
      </c>
      <c r="BN49" s="146" t="s">
        <v>1050</v>
      </c>
      <c r="BO49" s="147" t="s">
        <v>1051</v>
      </c>
      <c r="BP49" s="147" t="s">
        <v>1052</v>
      </c>
      <c r="BQ49" s="435" t="s">
        <v>1053</v>
      </c>
      <c r="BR49" s="435" t="s">
        <v>1054</v>
      </c>
      <c r="BS49" s="436" t="s">
        <v>1055</v>
      </c>
      <c r="BT49" s="1"/>
    </row>
    <row r="50" spans="1:72" ht="15.75" x14ac:dyDescent="0.3">
      <c r="A50" s="1"/>
      <c r="B50" s="432">
        <f t="shared" si="19"/>
        <v>31</v>
      </c>
      <c r="C50" s="433" t="s">
        <v>235</v>
      </c>
      <c r="D50" s="143"/>
      <c r="E50" s="48" t="s">
        <v>33</v>
      </c>
      <c r="F50" s="64">
        <v>3</v>
      </c>
      <c r="G50" s="382"/>
      <c r="H50" s="371"/>
      <c r="I50" s="371"/>
      <c r="J50" s="371"/>
      <c r="K50" s="371"/>
      <c r="L50" s="434">
        <f>SUM(G50:K50)</f>
        <v>0</v>
      </c>
      <c r="M50" s="382"/>
      <c r="N50" s="371"/>
      <c r="O50" s="371"/>
      <c r="P50" s="371"/>
      <c r="Q50" s="371"/>
      <c r="R50" s="434">
        <f>SUM(M50:Q50)</f>
        <v>0</v>
      </c>
      <c r="S50" s="382"/>
      <c r="T50" s="371"/>
      <c r="U50" s="371"/>
      <c r="V50" s="371"/>
      <c r="W50" s="371"/>
      <c r="X50" s="434">
        <f>SUM(S50:W50)</f>
        <v>0</v>
      </c>
      <c r="Y50" s="382"/>
      <c r="Z50" s="371"/>
      <c r="AA50" s="371"/>
      <c r="AB50" s="371"/>
      <c r="AC50" s="371"/>
      <c r="AD50" s="434">
        <f>SUM(Y50:AC50)</f>
        <v>0</v>
      </c>
      <c r="AE50" s="382"/>
      <c r="AF50" s="371"/>
      <c r="AG50" s="371"/>
      <c r="AH50" s="371"/>
      <c r="AI50" s="371"/>
      <c r="AJ50" s="434">
        <f>SUM(AE50:AI50)</f>
        <v>0</v>
      </c>
      <c r="AK50" s="382"/>
      <c r="AL50" s="371"/>
      <c r="AM50" s="371"/>
      <c r="AN50" s="371"/>
      <c r="AO50" s="371"/>
      <c r="AP50" s="434">
        <f>SUM(AK50:AO50)</f>
        <v>0</v>
      </c>
      <c r="AQ50" s="382"/>
      <c r="AR50" s="371"/>
      <c r="AS50" s="371"/>
      <c r="AT50" s="371"/>
      <c r="AU50" s="371"/>
      <c r="AV50" s="434">
        <f>SUM(AQ50:AU50)</f>
        <v>0</v>
      </c>
      <c r="AW50" s="382"/>
      <c r="AX50" s="371"/>
      <c r="AY50" s="371"/>
      <c r="AZ50" s="371"/>
      <c r="BA50" s="371"/>
      <c r="BB50" s="434">
        <f>SUM(AW50:BA50)</f>
        <v>0</v>
      </c>
      <c r="BC50" s="347"/>
      <c r="BD50" s="76"/>
      <c r="BE50" s="352" t="s">
        <v>481</v>
      </c>
      <c r="BF50" s="1"/>
      <c r="BG50" s="314">
        <f t="shared" si="20"/>
        <v>0</v>
      </c>
      <c r="BH50" s="30"/>
      <c r="BI50" s="1"/>
      <c r="BJ50" s="46">
        <f t="shared" si="21"/>
        <v>31</v>
      </c>
      <c r="BK50" s="145" t="s">
        <v>236</v>
      </c>
      <c r="BL50" s="48" t="s">
        <v>33</v>
      </c>
      <c r="BM50" s="64">
        <v>4</v>
      </c>
      <c r="BN50" s="146" t="s">
        <v>1056</v>
      </c>
      <c r="BO50" s="147" t="s">
        <v>1057</v>
      </c>
      <c r="BP50" s="147" t="s">
        <v>1058</v>
      </c>
      <c r="BQ50" s="435" t="s">
        <v>1059</v>
      </c>
      <c r="BR50" s="435" t="s">
        <v>1060</v>
      </c>
      <c r="BS50" s="436" t="s">
        <v>1061</v>
      </c>
      <c r="BT50" s="1"/>
    </row>
    <row r="51" spans="1:72" ht="15.75" x14ac:dyDescent="0.3">
      <c r="A51" s="1"/>
      <c r="B51" s="432">
        <f t="shared" si="19"/>
        <v>32</v>
      </c>
      <c r="C51" s="433" t="s">
        <v>242</v>
      </c>
      <c r="D51" s="143"/>
      <c r="E51" s="48" t="s">
        <v>33</v>
      </c>
      <c r="F51" s="64">
        <v>3</v>
      </c>
      <c r="G51" s="382"/>
      <c r="H51" s="371"/>
      <c r="I51" s="371"/>
      <c r="J51" s="371"/>
      <c r="K51" s="371"/>
      <c r="L51" s="434">
        <f>SUM(G51:K51)</f>
        <v>0</v>
      </c>
      <c r="M51" s="382"/>
      <c r="N51" s="371"/>
      <c r="O51" s="371"/>
      <c r="P51" s="371"/>
      <c r="Q51" s="371"/>
      <c r="R51" s="434">
        <f>SUM(M51:Q51)</f>
        <v>0</v>
      </c>
      <c r="S51" s="382"/>
      <c r="T51" s="371"/>
      <c r="U51" s="371"/>
      <c r="V51" s="371"/>
      <c r="W51" s="371"/>
      <c r="X51" s="434">
        <f>SUM(S51:W51)</f>
        <v>0</v>
      </c>
      <c r="Y51" s="382"/>
      <c r="Z51" s="371"/>
      <c r="AA51" s="371"/>
      <c r="AB51" s="371"/>
      <c r="AC51" s="371"/>
      <c r="AD51" s="434">
        <f>SUM(Y51:AC51)</f>
        <v>0</v>
      </c>
      <c r="AE51" s="382"/>
      <c r="AF51" s="371"/>
      <c r="AG51" s="371"/>
      <c r="AH51" s="371"/>
      <c r="AI51" s="371"/>
      <c r="AJ51" s="434">
        <f>SUM(AE51:AI51)</f>
        <v>0</v>
      </c>
      <c r="AK51" s="382"/>
      <c r="AL51" s="371"/>
      <c r="AM51" s="371"/>
      <c r="AN51" s="371"/>
      <c r="AO51" s="371"/>
      <c r="AP51" s="434">
        <f>SUM(AK51:AO51)</f>
        <v>0</v>
      </c>
      <c r="AQ51" s="382"/>
      <c r="AR51" s="371"/>
      <c r="AS51" s="371"/>
      <c r="AT51" s="371"/>
      <c r="AU51" s="371"/>
      <c r="AV51" s="434">
        <f>SUM(AQ51:AU51)</f>
        <v>0</v>
      </c>
      <c r="AW51" s="382"/>
      <c r="AX51" s="371"/>
      <c r="AY51" s="371"/>
      <c r="AZ51" s="371"/>
      <c r="BA51" s="371"/>
      <c r="BB51" s="434">
        <f>SUM(AW51:BA51)</f>
        <v>0</v>
      </c>
      <c r="BC51" s="347"/>
      <c r="BD51" s="76"/>
      <c r="BE51" s="352" t="s">
        <v>481</v>
      </c>
      <c r="BF51" s="1"/>
      <c r="BG51" s="314">
        <f t="shared" si="20"/>
        <v>0</v>
      </c>
      <c r="BH51" s="30"/>
      <c r="BI51" s="1"/>
      <c r="BJ51" s="46">
        <f t="shared" si="21"/>
        <v>32</v>
      </c>
      <c r="BK51" s="145" t="s">
        <v>243</v>
      </c>
      <c r="BL51" s="48" t="s">
        <v>33</v>
      </c>
      <c r="BM51" s="64">
        <v>5</v>
      </c>
      <c r="BN51" s="146" t="s">
        <v>1062</v>
      </c>
      <c r="BO51" s="147" t="s">
        <v>1063</v>
      </c>
      <c r="BP51" s="147" t="s">
        <v>1064</v>
      </c>
      <c r="BQ51" s="435" t="s">
        <v>1065</v>
      </c>
      <c r="BR51" s="435" t="s">
        <v>1066</v>
      </c>
      <c r="BS51" s="436" t="s">
        <v>1067</v>
      </c>
      <c r="BT51" s="1"/>
    </row>
    <row r="52" spans="1:72" ht="15.75" x14ac:dyDescent="0.3">
      <c r="A52" s="1"/>
      <c r="B52" s="432">
        <f t="shared" si="19"/>
        <v>33</v>
      </c>
      <c r="C52" s="433" t="s">
        <v>249</v>
      </c>
      <c r="D52" s="143"/>
      <c r="E52" s="48" t="s">
        <v>33</v>
      </c>
      <c r="F52" s="64">
        <v>3</v>
      </c>
      <c r="G52" s="382"/>
      <c r="H52" s="371"/>
      <c r="I52" s="371"/>
      <c r="J52" s="371"/>
      <c r="K52" s="371"/>
      <c r="L52" s="434">
        <f>SUM(G52:K52)</f>
        <v>0</v>
      </c>
      <c r="M52" s="382"/>
      <c r="N52" s="371"/>
      <c r="O52" s="371"/>
      <c r="P52" s="371"/>
      <c r="Q52" s="371"/>
      <c r="R52" s="434">
        <f>SUM(M52:Q52)</f>
        <v>0</v>
      </c>
      <c r="S52" s="382"/>
      <c r="T52" s="371"/>
      <c r="U52" s="371"/>
      <c r="V52" s="371"/>
      <c r="W52" s="371"/>
      <c r="X52" s="434">
        <f>SUM(S52:W52)</f>
        <v>0</v>
      </c>
      <c r="Y52" s="382"/>
      <c r="Z52" s="371"/>
      <c r="AA52" s="371"/>
      <c r="AB52" s="371"/>
      <c r="AC52" s="371"/>
      <c r="AD52" s="434">
        <f>SUM(Y52:AC52)</f>
        <v>0</v>
      </c>
      <c r="AE52" s="382"/>
      <c r="AF52" s="371"/>
      <c r="AG52" s="371"/>
      <c r="AH52" s="371"/>
      <c r="AI52" s="371"/>
      <c r="AJ52" s="434">
        <f>SUM(AE52:AI52)</f>
        <v>0</v>
      </c>
      <c r="AK52" s="382"/>
      <c r="AL52" s="371"/>
      <c r="AM52" s="371"/>
      <c r="AN52" s="371"/>
      <c r="AO52" s="371"/>
      <c r="AP52" s="434">
        <f>SUM(AK52:AO52)</f>
        <v>0</v>
      </c>
      <c r="AQ52" s="382"/>
      <c r="AR52" s="371"/>
      <c r="AS52" s="371"/>
      <c r="AT52" s="371"/>
      <c r="AU52" s="371"/>
      <c r="AV52" s="434">
        <f>SUM(AQ52:AU52)</f>
        <v>0</v>
      </c>
      <c r="AW52" s="382"/>
      <c r="AX52" s="371"/>
      <c r="AY52" s="371"/>
      <c r="AZ52" s="371"/>
      <c r="BA52" s="371"/>
      <c r="BB52" s="434">
        <f>SUM(AW52:BA52)</f>
        <v>0</v>
      </c>
      <c r="BC52" s="347"/>
      <c r="BD52" s="76"/>
      <c r="BE52" s="352" t="s">
        <v>481</v>
      </c>
      <c r="BF52" s="1"/>
      <c r="BG52" s="314">
        <f t="shared" si="20"/>
        <v>0</v>
      </c>
      <c r="BH52" s="30"/>
      <c r="BI52" s="1"/>
      <c r="BJ52" s="46">
        <f t="shared" si="21"/>
        <v>33</v>
      </c>
      <c r="BK52" s="145" t="s">
        <v>250</v>
      </c>
      <c r="BL52" s="48" t="s">
        <v>33</v>
      </c>
      <c r="BM52" s="64">
        <v>6</v>
      </c>
      <c r="BN52" s="146" t="s">
        <v>1068</v>
      </c>
      <c r="BO52" s="147" t="s">
        <v>1069</v>
      </c>
      <c r="BP52" s="147" t="s">
        <v>1070</v>
      </c>
      <c r="BQ52" s="435" t="s">
        <v>1071</v>
      </c>
      <c r="BR52" s="435" t="s">
        <v>1072</v>
      </c>
      <c r="BS52" s="436" t="s">
        <v>1073</v>
      </c>
      <c r="BT52" s="1"/>
    </row>
    <row r="53" spans="1:72" ht="15.75" x14ac:dyDescent="0.3">
      <c r="A53" s="1"/>
      <c r="B53" s="432">
        <f t="shared" si="19"/>
        <v>34</v>
      </c>
      <c r="C53" s="433" t="s">
        <v>256</v>
      </c>
      <c r="D53" s="143"/>
      <c r="E53" s="48" t="s">
        <v>33</v>
      </c>
      <c r="F53" s="64">
        <v>3</v>
      </c>
      <c r="G53" s="382"/>
      <c r="H53" s="371"/>
      <c r="I53" s="371"/>
      <c r="J53" s="371"/>
      <c r="K53" s="371"/>
      <c r="L53" s="434">
        <f>SUM(G53:K53)</f>
        <v>0</v>
      </c>
      <c r="M53" s="382"/>
      <c r="N53" s="371"/>
      <c r="O53" s="371"/>
      <c r="P53" s="371"/>
      <c r="Q53" s="371"/>
      <c r="R53" s="434">
        <f>SUM(M53:Q53)</f>
        <v>0</v>
      </c>
      <c r="S53" s="382"/>
      <c r="T53" s="371"/>
      <c r="U53" s="371"/>
      <c r="V53" s="371"/>
      <c r="W53" s="371"/>
      <c r="X53" s="434">
        <f>SUM(S53:W53)</f>
        <v>0</v>
      </c>
      <c r="Y53" s="382"/>
      <c r="Z53" s="371"/>
      <c r="AA53" s="371"/>
      <c r="AB53" s="371"/>
      <c r="AC53" s="371"/>
      <c r="AD53" s="434">
        <f>SUM(Y53:AC53)</f>
        <v>0</v>
      </c>
      <c r="AE53" s="382"/>
      <c r="AF53" s="371"/>
      <c r="AG53" s="371"/>
      <c r="AH53" s="371"/>
      <c r="AI53" s="371"/>
      <c r="AJ53" s="434">
        <f>SUM(AE53:AI53)</f>
        <v>0</v>
      </c>
      <c r="AK53" s="382"/>
      <c r="AL53" s="371"/>
      <c r="AM53" s="371"/>
      <c r="AN53" s="371"/>
      <c r="AO53" s="371"/>
      <c r="AP53" s="434">
        <f>SUM(AK53:AO53)</f>
        <v>0</v>
      </c>
      <c r="AQ53" s="382"/>
      <c r="AR53" s="371"/>
      <c r="AS53" s="371"/>
      <c r="AT53" s="371"/>
      <c r="AU53" s="371"/>
      <c r="AV53" s="434">
        <f>SUM(AQ53:AU53)</f>
        <v>0</v>
      </c>
      <c r="AW53" s="382"/>
      <c r="AX53" s="371"/>
      <c r="AY53" s="371"/>
      <c r="AZ53" s="371"/>
      <c r="BA53" s="371"/>
      <c r="BB53" s="434">
        <f>SUM(AW53:BA53)</f>
        <v>0</v>
      </c>
      <c r="BC53" s="347"/>
      <c r="BD53" s="76"/>
      <c r="BE53" s="352" t="s">
        <v>481</v>
      </c>
      <c r="BF53" s="1"/>
      <c r="BG53" s="314">
        <f t="shared" si="20"/>
        <v>0</v>
      </c>
      <c r="BH53" s="30"/>
      <c r="BI53" s="1"/>
      <c r="BJ53" s="46">
        <f t="shared" si="21"/>
        <v>34</v>
      </c>
      <c r="BK53" s="145" t="s">
        <v>257</v>
      </c>
      <c r="BL53" s="48" t="s">
        <v>33</v>
      </c>
      <c r="BM53" s="64">
        <v>7</v>
      </c>
      <c r="BN53" s="146" t="s">
        <v>1074</v>
      </c>
      <c r="BO53" s="147" t="s">
        <v>1075</v>
      </c>
      <c r="BP53" s="147" t="s">
        <v>1076</v>
      </c>
      <c r="BQ53" s="435" t="s">
        <v>1077</v>
      </c>
      <c r="BR53" s="435" t="s">
        <v>1078</v>
      </c>
      <c r="BS53" s="436" t="s">
        <v>1079</v>
      </c>
      <c r="BT53" s="1"/>
    </row>
    <row r="54" spans="1:72" ht="15.75" x14ac:dyDescent="0.3">
      <c r="A54" s="1"/>
      <c r="B54" s="432">
        <f t="shared" si="19"/>
        <v>35</v>
      </c>
      <c r="C54" s="433" t="s">
        <v>263</v>
      </c>
      <c r="D54" s="143"/>
      <c r="E54" s="48" t="s">
        <v>33</v>
      </c>
      <c r="F54" s="64">
        <v>3</v>
      </c>
      <c r="G54" s="382"/>
      <c r="H54" s="371"/>
      <c r="I54" s="371"/>
      <c r="J54" s="371"/>
      <c r="K54" s="371"/>
      <c r="L54" s="434">
        <f>SUM(G54:K54)</f>
        <v>0</v>
      </c>
      <c r="M54" s="382"/>
      <c r="N54" s="371"/>
      <c r="O54" s="371"/>
      <c r="P54" s="371"/>
      <c r="Q54" s="371"/>
      <c r="R54" s="434">
        <f>SUM(M54:Q54)</f>
        <v>0</v>
      </c>
      <c r="S54" s="382"/>
      <c r="T54" s="371"/>
      <c r="U54" s="371"/>
      <c r="V54" s="371"/>
      <c r="W54" s="371"/>
      <c r="X54" s="434">
        <f>SUM(S54:W54)</f>
        <v>0</v>
      </c>
      <c r="Y54" s="382"/>
      <c r="Z54" s="371"/>
      <c r="AA54" s="371"/>
      <c r="AB54" s="371"/>
      <c r="AC54" s="371"/>
      <c r="AD54" s="434">
        <f>SUM(Y54:AC54)</f>
        <v>0</v>
      </c>
      <c r="AE54" s="382"/>
      <c r="AF54" s="371"/>
      <c r="AG54" s="371"/>
      <c r="AH54" s="371"/>
      <c r="AI54" s="371"/>
      <c r="AJ54" s="434">
        <f>SUM(AE54:AI54)</f>
        <v>0</v>
      </c>
      <c r="AK54" s="382"/>
      <c r="AL54" s="371"/>
      <c r="AM54" s="371"/>
      <c r="AN54" s="371"/>
      <c r="AO54" s="371"/>
      <c r="AP54" s="434">
        <f>SUM(AK54:AO54)</f>
        <v>0</v>
      </c>
      <c r="AQ54" s="382"/>
      <c r="AR54" s="371"/>
      <c r="AS54" s="371"/>
      <c r="AT54" s="371"/>
      <c r="AU54" s="371"/>
      <c r="AV54" s="434">
        <f>SUM(AQ54:AU54)</f>
        <v>0</v>
      </c>
      <c r="AW54" s="382"/>
      <c r="AX54" s="371"/>
      <c r="AY54" s="371"/>
      <c r="AZ54" s="371"/>
      <c r="BA54" s="371"/>
      <c r="BB54" s="434">
        <f>SUM(AW54:BA54)</f>
        <v>0</v>
      </c>
      <c r="BC54" s="347"/>
      <c r="BD54" s="76"/>
      <c r="BE54" s="352" t="s">
        <v>481</v>
      </c>
      <c r="BF54" s="1"/>
      <c r="BG54" s="314">
        <f t="shared" si="20"/>
        <v>0</v>
      </c>
      <c r="BH54" s="30"/>
      <c r="BI54" s="1"/>
      <c r="BJ54" s="46">
        <f t="shared" si="21"/>
        <v>35</v>
      </c>
      <c r="BK54" s="145" t="s">
        <v>264</v>
      </c>
      <c r="BL54" s="48" t="s">
        <v>33</v>
      </c>
      <c r="BM54" s="64">
        <v>8</v>
      </c>
      <c r="BN54" s="146" t="s">
        <v>1080</v>
      </c>
      <c r="BO54" s="147" t="s">
        <v>1081</v>
      </c>
      <c r="BP54" s="147" t="s">
        <v>1082</v>
      </c>
      <c r="BQ54" s="435" t="s">
        <v>1083</v>
      </c>
      <c r="BR54" s="435" t="s">
        <v>1084</v>
      </c>
      <c r="BS54" s="436" t="s">
        <v>1085</v>
      </c>
      <c r="BT54" s="1"/>
    </row>
    <row r="55" spans="1:72" ht="16.5" thickBot="1" x14ac:dyDescent="0.35">
      <c r="A55" s="1"/>
      <c r="B55" s="80">
        <v>36</v>
      </c>
      <c r="C55" s="81" t="s">
        <v>270</v>
      </c>
      <c r="D55" s="153"/>
      <c r="E55" s="82" t="s">
        <v>33</v>
      </c>
      <c r="F55" s="384">
        <v>3</v>
      </c>
      <c r="G55" s="438">
        <f>SUM(G45:G54)</f>
        <v>2.6389090399999997</v>
      </c>
      <c r="H55" s="439">
        <f>SUM(H45:H54)</f>
        <v>2.1382545999999998</v>
      </c>
      <c r="I55" s="439">
        <f>SUM(I45:I54)</f>
        <v>-1.4207249999999999E-2</v>
      </c>
      <c r="J55" s="440">
        <f>SUM(J45:J54)</f>
        <v>-9.4714970000000037E-2</v>
      </c>
      <c r="K55" s="440">
        <f>SUM(K45:K54)</f>
        <v>-1.4207249999999999E-2</v>
      </c>
      <c r="L55" s="441">
        <f t="shared" si="11"/>
        <v>4.6540341699999992</v>
      </c>
      <c r="M55" s="438">
        <f>SUM(M45:M54)</f>
        <v>0</v>
      </c>
      <c r="N55" s="439">
        <f>SUM(N45:N54)</f>
        <v>0</v>
      </c>
      <c r="O55" s="439">
        <f>SUM(O45:O54)</f>
        <v>0</v>
      </c>
      <c r="P55" s="440">
        <f>SUM(P45:P54)</f>
        <v>0</v>
      </c>
      <c r="Q55" s="440">
        <f>SUM(Q45:Q54)</f>
        <v>0</v>
      </c>
      <c r="R55" s="441">
        <f t="shared" si="12"/>
        <v>0</v>
      </c>
      <c r="S55" s="438">
        <f>SUM(S45:S54)</f>
        <v>0</v>
      </c>
      <c r="T55" s="439">
        <f>SUM(T45:T54)</f>
        <v>0</v>
      </c>
      <c r="U55" s="439">
        <f>SUM(U45:U54)</f>
        <v>0</v>
      </c>
      <c r="V55" s="440">
        <f>SUM(V45:V54)</f>
        <v>0</v>
      </c>
      <c r="W55" s="440">
        <f>SUM(W45:W54)</f>
        <v>0</v>
      </c>
      <c r="X55" s="441">
        <f t="shared" si="13"/>
        <v>0</v>
      </c>
      <c r="Y55" s="438">
        <f>SUM(Y45:Y54)</f>
        <v>0</v>
      </c>
      <c r="Z55" s="439">
        <f>SUM(Z45:Z54)</f>
        <v>0</v>
      </c>
      <c r="AA55" s="439">
        <f>SUM(AA45:AA54)</f>
        <v>0</v>
      </c>
      <c r="AB55" s="440">
        <f>SUM(AB45:AB54)</f>
        <v>0</v>
      </c>
      <c r="AC55" s="440">
        <f>SUM(AC45:AC54)</f>
        <v>0</v>
      </c>
      <c r="AD55" s="441">
        <f t="shared" si="14"/>
        <v>0</v>
      </c>
      <c r="AE55" s="438">
        <f>SUM(AE45:AE54)</f>
        <v>0</v>
      </c>
      <c r="AF55" s="439">
        <f>SUM(AF45:AF54)</f>
        <v>0</v>
      </c>
      <c r="AG55" s="439">
        <f>SUM(AG45:AG54)</f>
        <v>0</v>
      </c>
      <c r="AH55" s="440">
        <f>SUM(AH45:AH54)</f>
        <v>0</v>
      </c>
      <c r="AI55" s="440">
        <f>SUM(AI45:AI54)</f>
        <v>0</v>
      </c>
      <c r="AJ55" s="441">
        <f t="shared" si="15"/>
        <v>0</v>
      </c>
      <c r="AK55" s="438">
        <f>SUM(AK45:AK54)</f>
        <v>0</v>
      </c>
      <c r="AL55" s="439">
        <f>SUM(AL45:AL54)</f>
        <v>0</v>
      </c>
      <c r="AM55" s="439">
        <f>SUM(AM45:AM54)</f>
        <v>0</v>
      </c>
      <c r="AN55" s="440">
        <f>SUM(AN45:AN54)</f>
        <v>0</v>
      </c>
      <c r="AO55" s="440">
        <f>SUM(AO45:AO54)</f>
        <v>0</v>
      </c>
      <c r="AP55" s="441">
        <f t="shared" si="16"/>
        <v>0</v>
      </c>
      <c r="AQ55" s="438">
        <f>SUM(AQ45:AQ54)</f>
        <v>0</v>
      </c>
      <c r="AR55" s="439">
        <f>SUM(AR45:AR54)</f>
        <v>0</v>
      </c>
      <c r="AS55" s="439">
        <f>SUM(AS45:AS54)</f>
        <v>0</v>
      </c>
      <c r="AT55" s="440">
        <f>SUM(AT45:AT54)</f>
        <v>0</v>
      </c>
      <c r="AU55" s="440">
        <f>SUM(AU45:AU54)</f>
        <v>0</v>
      </c>
      <c r="AV55" s="441">
        <f t="shared" si="17"/>
        <v>0</v>
      </c>
      <c r="AW55" s="438">
        <f>SUM(AW45:AW54)</f>
        <v>0</v>
      </c>
      <c r="AX55" s="439">
        <f>SUM(AX45:AX54)</f>
        <v>0</v>
      </c>
      <c r="AY55" s="439">
        <f>SUM(AY45:AY54)</f>
        <v>0</v>
      </c>
      <c r="AZ55" s="440">
        <f>SUM(AZ45:AZ54)</f>
        <v>0</v>
      </c>
      <c r="BA55" s="440">
        <f>SUM(BA45:BA54)</f>
        <v>0</v>
      </c>
      <c r="BB55" s="441">
        <f t="shared" si="18"/>
        <v>0</v>
      </c>
      <c r="BC55" s="347"/>
      <c r="BD55" s="124" t="s">
        <v>1086</v>
      </c>
      <c r="BE55" s="359"/>
      <c r="BF55" s="1"/>
      <c r="BG55" s="30"/>
      <c r="BH55" s="30"/>
      <c r="BI55" s="1"/>
      <c r="BJ55" s="80">
        <v>36</v>
      </c>
      <c r="BK55" s="81" t="s">
        <v>270</v>
      </c>
      <c r="BL55" s="82" t="s">
        <v>33</v>
      </c>
      <c r="BM55" s="384">
        <v>3</v>
      </c>
      <c r="BN55" s="158" t="s">
        <v>1087</v>
      </c>
      <c r="BO55" s="159" t="s">
        <v>1088</v>
      </c>
      <c r="BP55" s="159" t="s">
        <v>1089</v>
      </c>
      <c r="BQ55" s="442" t="s">
        <v>1090</v>
      </c>
      <c r="BR55" s="442" t="s">
        <v>1091</v>
      </c>
      <c r="BS55" s="443" t="s">
        <v>1092</v>
      </c>
      <c r="BT55" s="1"/>
    </row>
    <row r="56" spans="1:72" ht="16.5" thickBot="1" x14ac:dyDescent="0.35">
      <c r="A56" s="1"/>
      <c r="B56" s="130"/>
      <c r="C56" s="131"/>
      <c r="D56" s="356"/>
      <c r="E56" s="356"/>
      <c r="F56" s="356"/>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47"/>
      <c r="BD56" s="105"/>
      <c r="BE56" s="180"/>
      <c r="BF56" s="1"/>
      <c r="BG56" s="30"/>
      <c r="BH56" s="30"/>
      <c r="BI56" s="1"/>
      <c r="BJ56" s="130"/>
      <c r="BK56" s="131"/>
      <c r="BL56" s="356"/>
      <c r="BM56" s="356"/>
      <c r="BN56" s="357"/>
      <c r="BO56" s="357"/>
      <c r="BP56" s="357"/>
      <c r="BQ56" s="357"/>
      <c r="BR56" s="357"/>
      <c r="BS56" s="357"/>
      <c r="BT56" s="1"/>
    </row>
    <row r="57" spans="1:72" ht="16.5" thickBot="1" x14ac:dyDescent="0.35">
      <c r="A57" s="1"/>
      <c r="B57" s="27" t="s">
        <v>277</v>
      </c>
      <c r="C57" s="133" t="s">
        <v>278</v>
      </c>
      <c r="D57" s="398"/>
      <c r="E57" s="348"/>
      <c r="F57" s="348"/>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4"/>
      <c r="AY57" s="394"/>
      <c r="AZ57" s="394"/>
      <c r="BA57" s="394"/>
      <c r="BB57" s="394"/>
      <c r="BC57" s="347"/>
      <c r="BD57" s="100"/>
      <c r="BE57" s="180"/>
      <c r="BF57" s="1"/>
      <c r="BG57" s="30"/>
      <c r="BH57" s="30"/>
      <c r="BI57" s="1"/>
      <c r="BJ57" s="27" t="s">
        <v>277</v>
      </c>
      <c r="BK57" s="133" t="s">
        <v>278</v>
      </c>
      <c r="BL57" s="348"/>
      <c r="BM57" s="348"/>
      <c r="BN57" s="426"/>
      <c r="BO57" s="426"/>
      <c r="BP57" s="426"/>
      <c r="BQ57" s="426"/>
      <c r="BR57" s="426"/>
      <c r="BS57" s="426"/>
      <c r="BT57" s="1"/>
    </row>
    <row r="58" spans="1:72" ht="16.5" thickBot="1" x14ac:dyDescent="0.35">
      <c r="A58" s="1"/>
      <c r="B58" s="162">
        <f>+B55+1</f>
        <v>37</v>
      </c>
      <c r="C58" s="163" t="s">
        <v>281</v>
      </c>
      <c r="D58" s="164"/>
      <c r="E58" s="164" t="s">
        <v>33</v>
      </c>
      <c r="F58" s="444">
        <v>3</v>
      </c>
      <c r="G58" s="445">
        <f>G55+G42</f>
        <v>272.59344597538836</v>
      </c>
      <c r="H58" s="446">
        <f>H55+H42</f>
        <v>375.12885887261172</v>
      </c>
      <c r="I58" s="446">
        <f>I55+I42</f>
        <v>7.5833322668802747</v>
      </c>
      <c r="J58" s="447">
        <f>J55+J42</f>
        <v>44.22286958877104</v>
      </c>
      <c r="K58" s="448">
        <f>K55+K42</f>
        <v>12.049893175351148</v>
      </c>
      <c r="L58" s="446">
        <f>SUM(G58:K58)</f>
        <v>711.5783998790024</v>
      </c>
      <c r="M58" s="445">
        <f>M55+M42</f>
        <v>239.3570971465634</v>
      </c>
      <c r="N58" s="446">
        <f>N55+N42</f>
        <v>327.77320405685822</v>
      </c>
      <c r="O58" s="446">
        <f>O55+O42</f>
        <v>7.9210355229265996</v>
      </c>
      <c r="P58" s="447">
        <f>P55+P42</f>
        <v>57.75545746173556</v>
      </c>
      <c r="Q58" s="448">
        <f>Q55+Q42</f>
        <v>10.869433430618132</v>
      </c>
      <c r="R58" s="446">
        <f>SUM(M58:Q58)</f>
        <v>643.67622761870189</v>
      </c>
      <c r="S58" s="445">
        <f>S55+S42</f>
        <v>182.87108652469342</v>
      </c>
      <c r="T58" s="446">
        <f>T55+T42</f>
        <v>330.25550569659595</v>
      </c>
      <c r="U58" s="446">
        <f>U55+U42</f>
        <v>8.3277020482369366</v>
      </c>
      <c r="V58" s="447">
        <f>V55+V42</f>
        <v>60.943675437727812</v>
      </c>
      <c r="W58" s="448">
        <f>W55+W42</f>
        <v>12.056435471495105</v>
      </c>
      <c r="X58" s="446">
        <f>SUM(S58:W58)</f>
        <v>594.4544051787492</v>
      </c>
      <c r="Y58" s="445">
        <f>Y55+Y42</f>
        <v>161.84664269384623</v>
      </c>
      <c r="Z58" s="446">
        <f>Z55+Z42</f>
        <v>314.79708520650962</v>
      </c>
      <c r="AA58" s="446">
        <f>AA55+AA42</f>
        <v>8.3902097798154944</v>
      </c>
      <c r="AB58" s="447">
        <f>AB55+AB42</f>
        <v>60.063962959408272</v>
      </c>
      <c r="AC58" s="448">
        <f>AC55+AC42</f>
        <v>11.42139703715158</v>
      </c>
      <c r="AD58" s="446">
        <f>SUM(Y58:AC58)</f>
        <v>556.51929767673118</v>
      </c>
      <c r="AE58" s="445">
        <f>AE55+AE42</f>
        <v>164.98087849503972</v>
      </c>
      <c r="AF58" s="446">
        <f>AF55+AF42</f>
        <v>330.50528370021146</v>
      </c>
      <c r="AG58" s="446">
        <f>AG55+AG42</f>
        <v>8.2924421423932522</v>
      </c>
      <c r="AH58" s="447">
        <f>AH55+AH42</f>
        <v>61.796287190619516</v>
      </c>
      <c r="AI58" s="448">
        <f>AI55+AI42</f>
        <v>11.40066352397788</v>
      </c>
      <c r="AJ58" s="446">
        <f>SUM(AE58:AI58)</f>
        <v>576.97555505224182</v>
      </c>
      <c r="AK58" s="445">
        <f>AK55+AK42</f>
        <v>162.24067445371469</v>
      </c>
      <c r="AL58" s="446">
        <f>AL55+AL42</f>
        <v>288.32830007010193</v>
      </c>
      <c r="AM58" s="446">
        <f>AM55+AM42</f>
        <v>7.8595999565492276</v>
      </c>
      <c r="AN58" s="447">
        <f>AN55+AN42</f>
        <v>55.642044830466681</v>
      </c>
      <c r="AO58" s="448">
        <f>AO55+AO42</f>
        <v>11.262440745699475</v>
      </c>
      <c r="AP58" s="446">
        <f>SUM(AK58:AO58)</f>
        <v>525.33306005653196</v>
      </c>
      <c r="AQ58" s="445">
        <f>AQ55+AQ42</f>
        <v>180.48671356141131</v>
      </c>
      <c r="AR58" s="446">
        <f>AR55+AR42</f>
        <v>456.36284130209623</v>
      </c>
      <c r="AS58" s="446">
        <f>AS55+AS42</f>
        <v>8.0151157042666146</v>
      </c>
      <c r="AT58" s="447">
        <f>AT55+AT42</f>
        <v>50.495385966004243</v>
      </c>
      <c r="AU58" s="448">
        <f>AU55+AU42</f>
        <v>11.372972713605639</v>
      </c>
      <c r="AV58" s="446">
        <f>SUM(AQ58:AU58)</f>
        <v>706.73302924738414</v>
      </c>
      <c r="AW58" s="445">
        <f>AW55+AW42</f>
        <v>197.93523523468059</v>
      </c>
      <c r="AX58" s="446">
        <f>AX55+AX42</f>
        <v>366.83952078669574</v>
      </c>
      <c r="AY58" s="446">
        <f>AY55+AY42</f>
        <v>8.1974384525989237</v>
      </c>
      <c r="AZ58" s="447">
        <f>AZ55+AZ42</f>
        <v>52.272589133324004</v>
      </c>
      <c r="BA58" s="448">
        <f>BA55+BA42</f>
        <v>11.564818872458357</v>
      </c>
      <c r="BB58" s="449">
        <f>SUM(AW58:BA58)</f>
        <v>636.80960247975759</v>
      </c>
      <c r="BC58" s="347"/>
      <c r="BD58" s="170" t="s">
        <v>280</v>
      </c>
      <c r="BE58" s="450"/>
      <c r="BF58" s="1"/>
      <c r="BG58" s="30"/>
      <c r="BH58" s="30"/>
      <c r="BI58" s="1"/>
      <c r="BJ58" s="162">
        <f>+BJ55+1</f>
        <v>37</v>
      </c>
      <c r="BK58" s="163" t="s">
        <v>281</v>
      </c>
      <c r="BL58" s="164" t="s">
        <v>33</v>
      </c>
      <c r="BM58" s="444">
        <v>3</v>
      </c>
      <c r="BN58" s="172" t="s">
        <v>1093</v>
      </c>
      <c r="BO58" s="173" t="s">
        <v>1094</v>
      </c>
      <c r="BP58" s="173" t="s">
        <v>1095</v>
      </c>
      <c r="BQ58" s="174" t="s">
        <v>1096</v>
      </c>
      <c r="BR58" s="451" t="s">
        <v>1097</v>
      </c>
      <c r="BS58" s="452" t="s">
        <v>1098</v>
      </c>
      <c r="BT58" s="1"/>
    </row>
    <row r="59" spans="1:72" ht="15.75" x14ac:dyDescent="0.3">
      <c r="A59" s="1"/>
      <c r="B59" s="453"/>
      <c r="C59" s="453"/>
      <c r="D59" s="453"/>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1"/>
      <c r="BF59" s="1"/>
      <c r="BG59" s="30"/>
      <c r="BH59" s="30"/>
      <c r="BI59" s="1"/>
      <c r="BJ59" s="1"/>
      <c r="BK59" s="1"/>
      <c r="BL59" s="1"/>
      <c r="BM59" s="1"/>
      <c r="BN59" s="1"/>
      <c r="BO59" s="1"/>
      <c r="BP59" s="1"/>
      <c r="BQ59" s="1"/>
      <c r="BR59" s="1"/>
      <c r="BS59" s="1"/>
      <c r="BT59" s="1"/>
    </row>
    <row r="60" spans="1:72" ht="15.75" x14ac:dyDescent="0.3">
      <c r="A60" s="1"/>
      <c r="B60" s="181" t="s">
        <v>287</v>
      </c>
      <c r="C60" s="182"/>
      <c r="D60" s="183"/>
      <c r="E60" s="183"/>
      <c r="F60" s="183"/>
      <c r="G60" s="26"/>
      <c r="H60" s="184"/>
      <c r="I60" s="184"/>
      <c r="J60" s="184"/>
      <c r="K60" s="184"/>
      <c r="L60" s="184"/>
      <c r="M60" s="184"/>
      <c r="N60" s="184"/>
      <c r="O60" s="184"/>
      <c r="P60" s="184"/>
      <c r="Q60" s="184"/>
      <c r="R60" s="96"/>
      <c r="S60" s="96"/>
      <c r="T60" s="96"/>
      <c r="U60" s="96"/>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1"/>
      <c r="BF60" s="1"/>
      <c r="BG60" s="454"/>
      <c r="BH60" s="454"/>
      <c r="BI60" s="1"/>
      <c r="BJ60" s="1"/>
      <c r="BK60" s="1"/>
      <c r="BL60" s="1"/>
      <c r="BM60" s="1"/>
      <c r="BN60" s="1"/>
      <c r="BO60" s="1"/>
      <c r="BP60" s="1"/>
      <c r="BQ60" s="1"/>
      <c r="BR60" s="1"/>
      <c r="BS60" s="1"/>
      <c r="BT60" s="1"/>
    </row>
    <row r="61" spans="1:72" ht="15.75" x14ac:dyDescent="0.3">
      <c r="A61" s="1"/>
      <c r="B61" s="186"/>
      <c r="C61" s="187" t="s">
        <v>288</v>
      </c>
      <c r="D61" s="183"/>
      <c r="E61" s="183"/>
      <c r="F61" s="183"/>
      <c r="G61" s="26"/>
      <c r="H61" s="184"/>
      <c r="I61" s="184"/>
      <c r="J61" s="184"/>
      <c r="K61" s="184"/>
      <c r="L61" s="184"/>
      <c r="M61" s="184"/>
      <c r="N61" s="184"/>
      <c r="O61" s="184"/>
      <c r="P61" s="184"/>
      <c r="Q61" s="184"/>
      <c r="R61" s="96"/>
      <c r="S61" s="96"/>
      <c r="T61" s="96"/>
      <c r="U61" s="96"/>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1"/>
      <c r="BF61" s="1"/>
      <c r="BG61" s="454"/>
      <c r="BH61" s="454"/>
      <c r="BI61" s="1"/>
      <c r="BJ61" s="1"/>
      <c r="BK61" s="1"/>
      <c r="BL61" s="1"/>
      <c r="BM61" s="1"/>
      <c r="BN61" s="1"/>
      <c r="BO61" s="1"/>
      <c r="BP61" s="1"/>
      <c r="BQ61" s="1"/>
      <c r="BR61" s="1"/>
      <c r="BS61" s="1"/>
      <c r="BT61" s="1"/>
    </row>
    <row r="62" spans="1:72" ht="15.75" x14ac:dyDescent="0.3">
      <c r="A62" s="1"/>
      <c r="B62" s="188"/>
      <c r="C62" s="187" t="s">
        <v>289</v>
      </c>
      <c r="D62" s="183"/>
      <c r="E62" s="183"/>
      <c r="F62" s="183"/>
      <c r="G62" s="26"/>
      <c r="H62" s="184"/>
      <c r="I62" s="184"/>
      <c r="J62" s="184"/>
      <c r="K62" s="184"/>
      <c r="L62" s="184"/>
      <c r="M62" s="184"/>
      <c r="N62" s="184"/>
      <c r="O62" s="184"/>
      <c r="P62" s="184"/>
      <c r="Q62" s="184"/>
      <c r="R62" s="96"/>
      <c r="S62" s="96"/>
      <c r="T62" s="96"/>
      <c r="U62" s="96"/>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1"/>
      <c r="BF62" s="1"/>
      <c r="BG62" s="11"/>
      <c r="BH62" s="11"/>
      <c r="BI62" s="1"/>
      <c r="BJ62" s="1"/>
      <c r="BK62" s="1"/>
      <c r="BL62" s="1"/>
      <c r="BM62" s="1"/>
      <c r="BN62" s="1"/>
      <c r="BO62" s="1"/>
      <c r="BP62" s="1"/>
      <c r="BQ62" s="1"/>
      <c r="BR62" s="1"/>
      <c r="BS62" s="1"/>
      <c r="BT62" s="1"/>
    </row>
    <row r="63" spans="1:72" ht="15.75" x14ac:dyDescent="0.3">
      <c r="A63" s="1"/>
      <c r="B63" s="189"/>
      <c r="C63" s="187" t="s">
        <v>290</v>
      </c>
      <c r="D63" s="183"/>
      <c r="E63" s="183"/>
      <c r="F63" s="183"/>
      <c r="G63" s="26"/>
      <c r="H63" s="184"/>
      <c r="I63" s="184"/>
      <c r="J63" s="184"/>
      <c r="K63" s="184"/>
      <c r="L63" s="184"/>
      <c r="M63" s="184"/>
      <c r="N63" s="184"/>
      <c r="O63" s="184"/>
      <c r="P63" s="184"/>
      <c r="Q63" s="184"/>
      <c r="R63" s="96"/>
      <c r="S63" s="96"/>
      <c r="T63" s="96"/>
      <c r="U63" s="96"/>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1"/>
      <c r="BF63" s="1"/>
      <c r="BG63" s="11"/>
      <c r="BH63" s="11"/>
      <c r="BI63" s="1"/>
      <c r="BJ63" s="1"/>
      <c r="BK63" s="1"/>
      <c r="BL63" s="1"/>
      <c r="BM63" s="1"/>
      <c r="BN63" s="1"/>
      <c r="BO63" s="1"/>
      <c r="BP63" s="1"/>
      <c r="BQ63" s="1"/>
      <c r="BR63" s="1"/>
      <c r="BS63" s="1"/>
      <c r="BT63" s="1"/>
    </row>
    <row r="64" spans="1:72" ht="15.75" x14ac:dyDescent="0.3">
      <c r="A64" s="1"/>
      <c r="B64" s="190"/>
      <c r="C64" s="187" t="s">
        <v>291</v>
      </c>
      <c r="D64" s="183"/>
      <c r="E64" s="183"/>
      <c r="F64" s="183"/>
      <c r="G64" s="26"/>
      <c r="H64" s="184"/>
      <c r="I64" s="184"/>
      <c r="J64" s="184"/>
      <c r="K64" s="184"/>
      <c r="L64" s="184"/>
      <c r="M64" s="184"/>
      <c r="N64" s="184"/>
      <c r="O64" s="184"/>
      <c r="P64" s="184"/>
      <c r="Q64" s="184"/>
      <c r="R64" s="96"/>
      <c r="S64" s="96"/>
      <c r="T64" s="96"/>
      <c r="U64" s="96"/>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7"/>
      <c r="BC64" s="347"/>
      <c r="BD64" s="347"/>
      <c r="BE64" s="1"/>
      <c r="BF64" s="1"/>
      <c r="BG64" s="11"/>
      <c r="BH64" s="11"/>
      <c r="BI64" s="1"/>
      <c r="BJ64" s="1"/>
      <c r="BK64" s="1"/>
      <c r="BL64" s="1"/>
      <c r="BM64" s="1"/>
      <c r="BN64" s="1"/>
      <c r="BO64" s="1"/>
      <c r="BP64" s="1"/>
      <c r="BQ64" s="1"/>
      <c r="BR64" s="1"/>
      <c r="BS64" s="1"/>
      <c r="BT64" s="1"/>
    </row>
    <row r="65" spans="1:72" ht="16.5" thickBot="1" x14ac:dyDescent="0.35">
      <c r="A65" s="1"/>
      <c r="B65" s="191"/>
      <c r="C65" s="187"/>
      <c r="D65" s="183"/>
      <c r="E65" s="183"/>
      <c r="F65" s="183"/>
      <c r="G65" s="26"/>
      <c r="H65" s="184"/>
      <c r="I65" s="184"/>
      <c r="J65" s="184"/>
      <c r="K65" s="184"/>
      <c r="L65" s="184"/>
      <c r="M65" s="184"/>
      <c r="N65" s="184"/>
      <c r="O65" s="184"/>
      <c r="P65" s="184"/>
      <c r="Q65" s="184"/>
      <c r="R65" s="96"/>
      <c r="S65" s="96"/>
      <c r="T65" s="96"/>
      <c r="U65" s="96"/>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1"/>
      <c r="BF65" s="1"/>
      <c r="BG65" s="454"/>
      <c r="BH65" s="454"/>
      <c r="BI65" s="1"/>
      <c r="BJ65" s="1"/>
      <c r="BK65" s="1"/>
      <c r="BL65" s="1"/>
      <c r="BM65" s="1"/>
      <c r="BN65" s="1"/>
      <c r="BO65" s="1"/>
      <c r="BP65" s="1"/>
      <c r="BQ65" s="1"/>
      <c r="BR65" s="1"/>
      <c r="BS65" s="1"/>
      <c r="BT65" s="1"/>
    </row>
    <row r="66" spans="1:72" ht="16.5" thickBot="1" x14ac:dyDescent="0.35">
      <c r="A66" s="1"/>
      <c r="B66" s="759" t="s">
        <v>1099</v>
      </c>
      <c r="C66" s="760"/>
      <c r="D66" s="760"/>
      <c r="E66" s="760"/>
      <c r="F66" s="760"/>
      <c r="G66" s="760"/>
      <c r="H66" s="760"/>
      <c r="I66" s="760"/>
      <c r="J66" s="760"/>
      <c r="K66" s="760"/>
      <c r="L66" s="760"/>
      <c r="M66" s="760"/>
      <c r="N66" s="760"/>
      <c r="O66" s="760"/>
      <c r="P66" s="760"/>
      <c r="Q66" s="760"/>
      <c r="R66" s="761"/>
      <c r="S66" s="192"/>
      <c r="T66" s="192"/>
      <c r="U66" s="192"/>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7"/>
      <c r="AY66" s="347"/>
      <c r="AZ66" s="347"/>
      <c r="BA66" s="347"/>
      <c r="BB66" s="347"/>
      <c r="BC66" s="347"/>
      <c r="BD66" s="347"/>
      <c r="BE66" s="1"/>
      <c r="BF66" s="1"/>
      <c r="BG66" s="11"/>
      <c r="BH66" s="11"/>
      <c r="BI66" s="1"/>
      <c r="BJ66" s="1"/>
      <c r="BK66" s="1"/>
      <c r="BL66" s="1"/>
      <c r="BM66" s="1"/>
      <c r="BN66" s="1"/>
      <c r="BO66" s="1"/>
      <c r="BP66" s="1"/>
      <c r="BQ66" s="1"/>
      <c r="BR66" s="1"/>
      <c r="BS66" s="1"/>
      <c r="BT66" s="1"/>
    </row>
    <row r="67" spans="1:72" ht="16.5" thickBot="1" x14ac:dyDescent="0.35">
      <c r="A67" s="1"/>
      <c r="B67" s="192"/>
      <c r="C67" s="193"/>
      <c r="D67" s="194"/>
      <c r="E67" s="195"/>
      <c r="F67" s="195"/>
      <c r="G67" s="195"/>
      <c r="H67" s="195"/>
      <c r="I67" s="195"/>
      <c r="J67" s="195"/>
      <c r="K67" s="195"/>
      <c r="L67" s="195"/>
      <c r="M67" s="195"/>
      <c r="N67" s="195"/>
      <c r="O67" s="195"/>
      <c r="P67" s="195"/>
      <c r="Q67" s="195"/>
      <c r="R67" s="195"/>
      <c r="S67" s="195"/>
      <c r="T67" s="195"/>
      <c r="U67" s="195"/>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c r="BA67" s="347"/>
      <c r="BB67" s="347"/>
      <c r="BC67" s="347"/>
      <c r="BD67" s="347"/>
      <c r="BE67" s="1"/>
      <c r="BF67" s="1"/>
      <c r="BG67" s="11"/>
      <c r="BH67" s="11"/>
      <c r="BI67" s="1"/>
      <c r="BJ67" s="1"/>
      <c r="BK67" s="1"/>
      <c r="BL67" s="1"/>
      <c r="BM67" s="1"/>
      <c r="BN67" s="1"/>
      <c r="BO67" s="1"/>
      <c r="BP67" s="1"/>
      <c r="BQ67" s="1"/>
      <c r="BR67" s="1"/>
      <c r="BS67" s="1"/>
      <c r="BT67" s="1"/>
    </row>
    <row r="68" spans="1:72" ht="16.5" thickBot="1" x14ac:dyDescent="0.35">
      <c r="A68" s="1"/>
      <c r="B68" s="748" t="s">
        <v>1100</v>
      </c>
      <c r="C68" s="749"/>
      <c r="D68" s="749"/>
      <c r="E68" s="749"/>
      <c r="F68" s="749"/>
      <c r="G68" s="749"/>
      <c r="H68" s="749"/>
      <c r="I68" s="749"/>
      <c r="J68" s="749"/>
      <c r="K68" s="749"/>
      <c r="L68" s="749"/>
      <c r="M68" s="749"/>
      <c r="N68" s="749"/>
      <c r="O68" s="749"/>
      <c r="P68" s="749"/>
      <c r="Q68" s="749"/>
      <c r="R68" s="750"/>
      <c r="S68" s="455"/>
      <c r="T68" s="455"/>
      <c r="U68" s="455"/>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1"/>
      <c r="BF68" s="1"/>
      <c r="BG68" s="11"/>
      <c r="BH68" s="11"/>
      <c r="BI68" s="1"/>
      <c r="BJ68" s="1"/>
      <c r="BK68" s="1"/>
      <c r="BL68" s="1"/>
      <c r="BM68" s="1"/>
      <c r="BN68" s="1"/>
      <c r="BO68" s="1"/>
      <c r="BP68" s="1"/>
      <c r="BQ68" s="1"/>
      <c r="BR68" s="1"/>
      <c r="BS68" s="1"/>
      <c r="BT68" s="1"/>
    </row>
    <row r="69" spans="1:72" ht="16.5" thickBot="1" x14ac:dyDescent="0.35">
      <c r="A69" s="1"/>
      <c r="B69" s="192"/>
      <c r="C69" s="193"/>
      <c r="D69" s="194"/>
      <c r="E69" s="195"/>
      <c r="F69" s="195"/>
      <c r="G69" s="195"/>
      <c r="H69" s="195"/>
      <c r="I69" s="195"/>
      <c r="J69" s="195"/>
      <c r="K69" s="195"/>
      <c r="L69" s="195"/>
      <c r="M69" s="195"/>
      <c r="N69" s="195"/>
      <c r="O69" s="195"/>
      <c r="P69" s="195"/>
      <c r="Q69" s="195"/>
      <c r="R69" s="195"/>
      <c r="S69" s="195"/>
      <c r="T69" s="195"/>
      <c r="U69" s="195"/>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1"/>
      <c r="BF69" s="1"/>
      <c r="BG69" s="11"/>
      <c r="BH69" s="11"/>
      <c r="BI69" s="1"/>
      <c r="BJ69" s="1"/>
      <c r="BK69" s="1"/>
      <c r="BL69" s="1"/>
      <c r="BM69" s="1"/>
      <c r="BN69" s="1"/>
      <c r="BO69" s="1"/>
      <c r="BP69" s="1"/>
      <c r="BQ69" s="1"/>
      <c r="BR69" s="1"/>
      <c r="BS69" s="1"/>
      <c r="BT69" s="1"/>
    </row>
    <row r="70" spans="1:72" ht="15.75" x14ac:dyDescent="0.3">
      <c r="A70" s="1"/>
      <c r="B70" s="196" t="s">
        <v>294</v>
      </c>
      <c r="C70" s="819" t="s">
        <v>295</v>
      </c>
      <c r="D70" s="820"/>
      <c r="E70" s="820"/>
      <c r="F70" s="820"/>
      <c r="G70" s="820"/>
      <c r="H70" s="820"/>
      <c r="I70" s="820"/>
      <c r="J70" s="820"/>
      <c r="K70" s="820"/>
      <c r="L70" s="820"/>
      <c r="M70" s="820"/>
      <c r="N70" s="820"/>
      <c r="O70" s="820"/>
      <c r="P70" s="820"/>
      <c r="Q70" s="820"/>
      <c r="R70" s="821"/>
      <c r="S70" s="456"/>
      <c r="T70" s="456"/>
      <c r="U70" s="456"/>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1"/>
      <c r="BF70" s="1"/>
      <c r="BG70" s="11"/>
      <c r="BH70" s="11"/>
      <c r="BI70" s="1"/>
      <c r="BJ70" s="1"/>
      <c r="BK70" s="1"/>
      <c r="BL70" s="1"/>
      <c r="BM70" s="1"/>
      <c r="BN70" s="1"/>
      <c r="BO70" s="1"/>
      <c r="BP70" s="1"/>
      <c r="BQ70" s="1"/>
      <c r="BR70" s="1"/>
      <c r="BS70" s="1"/>
      <c r="BT70" s="1"/>
    </row>
    <row r="71" spans="1:72" ht="15.75" x14ac:dyDescent="0.3">
      <c r="A71" s="1"/>
      <c r="B71" s="457" t="s">
        <v>296</v>
      </c>
      <c r="C71" s="458" t="str">
        <f>$C$9</f>
        <v>Operating expenditure</v>
      </c>
      <c r="D71" s="458"/>
      <c r="E71" s="458"/>
      <c r="F71" s="458"/>
      <c r="G71" s="458"/>
      <c r="H71" s="458"/>
      <c r="I71" s="458"/>
      <c r="J71" s="458"/>
      <c r="K71" s="458"/>
      <c r="L71" s="458"/>
      <c r="M71" s="458"/>
      <c r="N71" s="458"/>
      <c r="O71" s="458"/>
      <c r="P71" s="458"/>
      <c r="Q71" s="458"/>
      <c r="R71" s="459"/>
      <c r="S71" s="456"/>
      <c r="T71" s="456"/>
      <c r="U71" s="456"/>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c r="BA71" s="347"/>
      <c r="BB71" s="347"/>
      <c r="BC71" s="347"/>
      <c r="BD71" s="347"/>
      <c r="BE71" s="1"/>
      <c r="BF71" s="1"/>
      <c r="BG71" s="11"/>
      <c r="BH71" s="11"/>
      <c r="BI71" s="1"/>
      <c r="BJ71" s="1"/>
      <c r="BK71" s="1"/>
      <c r="BL71" s="1"/>
      <c r="BM71" s="1"/>
      <c r="BN71" s="1"/>
      <c r="BO71" s="1"/>
      <c r="BP71" s="1"/>
      <c r="BQ71" s="1"/>
      <c r="BR71" s="1"/>
      <c r="BS71" s="1"/>
      <c r="BT71" s="1"/>
    </row>
    <row r="72" spans="1:72" ht="15.75" x14ac:dyDescent="0.3">
      <c r="A72" s="1"/>
      <c r="B72" s="201">
        <v>1</v>
      </c>
      <c r="C72" s="816" t="s">
        <v>297</v>
      </c>
      <c r="D72" s="817"/>
      <c r="E72" s="817"/>
      <c r="F72" s="817"/>
      <c r="G72" s="817"/>
      <c r="H72" s="817"/>
      <c r="I72" s="817"/>
      <c r="J72" s="817"/>
      <c r="K72" s="817"/>
      <c r="L72" s="817"/>
      <c r="M72" s="817"/>
      <c r="N72" s="817"/>
      <c r="O72" s="817"/>
      <c r="P72" s="817"/>
      <c r="Q72" s="817"/>
      <c r="R72" s="818"/>
      <c r="S72" s="460"/>
      <c r="T72" s="460"/>
      <c r="U72" s="460"/>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7"/>
      <c r="AZ72" s="347"/>
      <c r="BA72" s="347"/>
      <c r="BB72" s="347"/>
      <c r="BC72" s="347"/>
      <c r="BD72" s="347"/>
      <c r="BE72" s="1"/>
      <c r="BF72" s="1"/>
      <c r="BG72" s="11"/>
      <c r="BH72" s="11"/>
      <c r="BI72" s="1"/>
      <c r="BJ72" s="1"/>
      <c r="BK72" s="1"/>
      <c r="BL72" s="1"/>
      <c r="BM72" s="1"/>
      <c r="BN72" s="1"/>
      <c r="BO72" s="1"/>
      <c r="BP72" s="1"/>
      <c r="BQ72" s="1"/>
      <c r="BR72" s="1"/>
      <c r="BS72" s="1"/>
      <c r="BT72" s="1"/>
    </row>
    <row r="73" spans="1:72" ht="15.75" x14ac:dyDescent="0.3">
      <c r="A73" s="1"/>
      <c r="B73" s="201">
        <v>2</v>
      </c>
      <c r="C73" s="816" t="s">
        <v>1101</v>
      </c>
      <c r="D73" s="817"/>
      <c r="E73" s="817"/>
      <c r="F73" s="817"/>
      <c r="G73" s="817"/>
      <c r="H73" s="817"/>
      <c r="I73" s="817"/>
      <c r="J73" s="817"/>
      <c r="K73" s="817"/>
      <c r="L73" s="817"/>
      <c r="M73" s="817"/>
      <c r="N73" s="817"/>
      <c r="O73" s="817"/>
      <c r="P73" s="817"/>
      <c r="Q73" s="817"/>
      <c r="R73" s="818"/>
      <c r="S73" s="460"/>
      <c r="T73" s="460"/>
      <c r="U73" s="460"/>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7"/>
      <c r="AZ73" s="347"/>
      <c r="BA73" s="347"/>
      <c r="BB73" s="347"/>
      <c r="BC73" s="347"/>
      <c r="BD73" s="347"/>
      <c r="BE73" s="1"/>
      <c r="BF73" s="1"/>
      <c r="BG73" s="11"/>
      <c r="BH73" s="11"/>
      <c r="BI73" s="1"/>
      <c r="BJ73" s="1"/>
      <c r="BK73" s="1"/>
      <c r="BL73" s="1"/>
      <c r="BM73" s="1"/>
      <c r="BN73" s="1"/>
      <c r="BO73" s="1"/>
      <c r="BP73" s="1"/>
      <c r="BQ73" s="1"/>
      <c r="BR73" s="1"/>
      <c r="BS73" s="1"/>
      <c r="BT73" s="1"/>
    </row>
    <row r="74" spans="1:72" ht="15.75" x14ac:dyDescent="0.3">
      <c r="A74" s="1"/>
      <c r="B74" s="201">
        <v>3</v>
      </c>
      <c r="C74" s="816" t="s">
        <v>1102</v>
      </c>
      <c r="D74" s="817"/>
      <c r="E74" s="817"/>
      <c r="F74" s="817"/>
      <c r="G74" s="817"/>
      <c r="H74" s="817"/>
      <c r="I74" s="817"/>
      <c r="J74" s="817"/>
      <c r="K74" s="817"/>
      <c r="L74" s="817"/>
      <c r="M74" s="817"/>
      <c r="N74" s="817"/>
      <c r="O74" s="817"/>
      <c r="P74" s="817"/>
      <c r="Q74" s="817"/>
      <c r="R74" s="818"/>
      <c r="S74" s="460"/>
      <c r="T74" s="460"/>
      <c r="U74" s="460"/>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1"/>
      <c r="BF74" s="1"/>
      <c r="BG74" s="11"/>
      <c r="BH74" s="11"/>
      <c r="BI74" s="1"/>
      <c r="BJ74" s="1"/>
      <c r="BK74" s="1"/>
      <c r="BL74" s="1"/>
      <c r="BM74" s="1"/>
      <c r="BN74" s="1"/>
      <c r="BO74" s="1"/>
      <c r="BP74" s="1"/>
      <c r="BQ74" s="1"/>
      <c r="BR74" s="1"/>
      <c r="BS74" s="1"/>
      <c r="BT74" s="1"/>
    </row>
    <row r="75" spans="1:72" ht="15.75" x14ac:dyDescent="0.3">
      <c r="A75" s="1"/>
      <c r="B75" s="201">
        <v>4</v>
      </c>
      <c r="C75" s="816" t="s">
        <v>300</v>
      </c>
      <c r="D75" s="817"/>
      <c r="E75" s="817"/>
      <c r="F75" s="817"/>
      <c r="G75" s="817"/>
      <c r="H75" s="817"/>
      <c r="I75" s="817"/>
      <c r="J75" s="817"/>
      <c r="K75" s="817"/>
      <c r="L75" s="817"/>
      <c r="M75" s="817"/>
      <c r="N75" s="817"/>
      <c r="O75" s="817"/>
      <c r="P75" s="817"/>
      <c r="Q75" s="817"/>
      <c r="R75" s="818"/>
      <c r="S75" s="460"/>
      <c r="T75" s="460"/>
      <c r="U75" s="460"/>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1"/>
      <c r="BF75" s="1"/>
      <c r="BG75" s="11"/>
      <c r="BH75" s="11"/>
      <c r="BI75" s="1"/>
      <c r="BJ75" s="1"/>
      <c r="BK75" s="1"/>
      <c r="BL75" s="1"/>
      <c r="BM75" s="1"/>
      <c r="BN75" s="1"/>
      <c r="BO75" s="1"/>
      <c r="BP75" s="1"/>
      <c r="BQ75" s="1"/>
      <c r="BR75" s="1"/>
      <c r="BS75" s="1"/>
      <c r="BT75" s="1"/>
    </row>
    <row r="76" spans="1:72" ht="15.75" x14ac:dyDescent="0.3">
      <c r="A76" s="1"/>
      <c r="B76" s="201">
        <v>5</v>
      </c>
      <c r="C76" s="816" t="s">
        <v>301</v>
      </c>
      <c r="D76" s="817"/>
      <c r="E76" s="817"/>
      <c r="F76" s="817"/>
      <c r="G76" s="817"/>
      <c r="H76" s="817"/>
      <c r="I76" s="817"/>
      <c r="J76" s="817"/>
      <c r="K76" s="817"/>
      <c r="L76" s="817"/>
      <c r="M76" s="817"/>
      <c r="N76" s="817"/>
      <c r="O76" s="817"/>
      <c r="P76" s="817"/>
      <c r="Q76" s="817"/>
      <c r="R76" s="818"/>
      <c r="S76" s="460"/>
      <c r="T76" s="460"/>
      <c r="U76" s="460"/>
      <c r="V76" s="347"/>
      <c r="W76" s="347"/>
      <c r="X76" s="347"/>
      <c r="Y76" s="347"/>
      <c r="Z76" s="347"/>
      <c r="AA76" s="347"/>
      <c r="AB76" s="347"/>
      <c r="AC76" s="347"/>
      <c r="AD76" s="347"/>
      <c r="AE76" s="347"/>
      <c r="AF76" s="347"/>
      <c r="AG76" s="347"/>
      <c r="AH76" s="347"/>
      <c r="AI76" s="347"/>
      <c r="AJ76" s="347"/>
      <c r="AK76" s="347"/>
      <c r="AL76" s="347"/>
      <c r="AM76" s="347"/>
      <c r="AN76" s="347"/>
      <c r="AO76" s="347"/>
      <c r="AP76" s="347"/>
      <c r="AQ76" s="347"/>
      <c r="AR76" s="347"/>
      <c r="AS76" s="347"/>
      <c r="AT76" s="347"/>
      <c r="AU76" s="347"/>
      <c r="AV76" s="347"/>
      <c r="AW76" s="347"/>
      <c r="AX76" s="347"/>
      <c r="AY76" s="347"/>
      <c r="AZ76" s="347"/>
      <c r="BA76" s="347"/>
      <c r="BB76" s="347"/>
      <c r="BC76" s="347"/>
      <c r="BD76" s="347"/>
      <c r="BE76" s="1"/>
      <c r="BF76" s="1"/>
      <c r="BG76" s="11"/>
      <c r="BH76" s="11"/>
      <c r="BI76" s="1"/>
      <c r="BJ76" s="1"/>
      <c r="BK76" s="1"/>
      <c r="BL76" s="1"/>
      <c r="BM76" s="1"/>
      <c r="BN76" s="1"/>
      <c r="BO76" s="1"/>
      <c r="BP76" s="1"/>
      <c r="BQ76" s="1"/>
      <c r="BR76" s="1"/>
      <c r="BS76" s="1"/>
      <c r="BT76" s="1"/>
    </row>
    <row r="77" spans="1:72" ht="15.75" x14ac:dyDescent="0.3">
      <c r="A77" s="1"/>
      <c r="B77" s="201">
        <v>6</v>
      </c>
      <c r="C77" s="816" t="s">
        <v>302</v>
      </c>
      <c r="D77" s="817"/>
      <c r="E77" s="817"/>
      <c r="F77" s="817"/>
      <c r="G77" s="817"/>
      <c r="H77" s="817"/>
      <c r="I77" s="817"/>
      <c r="J77" s="817"/>
      <c r="K77" s="817"/>
      <c r="L77" s="817"/>
      <c r="M77" s="817"/>
      <c r="N77" s="817"/>
      <c r="O77" s="817"/>
      <c r="P77" s="817"/>
      <c r="Q77" s="817"/>
      <c r="R77" s="818"/>
      <c r="S77" s="460"/>
      <c r="T77" s="460"/>
      <c r="U77" s="460"/>
      <c r="V77" s="347"/>
      <c r="W77" s="347"/>
      <c r="X77" s="347"/>
      <c r="Y77" s="347"/>
      <c r="Z77" s="347"/>
      <c r="AA77" s="347"/>
      <c r="AB77" s="347"/>
      <c r="AC77" s="347"/>
      <c r="AD77" s="347"/>
      <c r="AE77" s="347"/>
      <c r="AF77" s="347"/>
      <c r="AG77" s="347"/>
      <c r="AH77" s="347"/>
      <c r="AI77" s="347"/>
      <c r="AJ77" s="347"/>
      <c r="AK77" s="347"/>
      <c r="AL77" s="347"/>
      <c r="AM77" s="347"/>
      <c r="AN77" s="347"/>
      <c r="AO77" s="347"/>
      <c r="AP77" s="347"/>
      <c r="AQ77" s="347"/>
      <c r="AR77" s="347"/>
      <c r="AS77" s="347"/>
      <c r="AT77" s="347"/>
      <c r="AU77" s="347"/>
      <c r="AV77" s="347"/>
      <c r="AW77" s="347"/>
      <c r="AX77" s="347"/>
      <c r="AY77" s="347"/>
      <c r="AZ77" s="347"/>
      <c r="BA77" s="347"/>
      <c r="BB77" s="347"/>
      <c r="BC77" s="347"/>
      <c r="BD77" s="347"/>
      <c r="BE77" s="1"/>
      <c r="BF77" s="1"/>
      <c r="BG77" s="11"/>
      <c r="BH77" s="11"/>
      <c r="BI77" s="1"/>
      <c r="BJ77" s="1"/>
      <c r="BK77" s="1"/>
      <c r="BL77" s="1"/>
      <c r="BM77" s="1"/>
      <c r="BN77" s="1"/>
      <c r="BO77" s="1"/>
      <c r="BP77" s="1"/>
      <c r="BQ77" s="1"/>
      <c r="BR77" s="1"/>
      <c r="BS77" s="1"/>
      <c r="BT77" s="1"/>
    </row>
    <row r="78" spans="1:72" ht="15.75" x14ac:dyDescent="0.3">
      <c r="A78" s="1"/>
      <c r="B78" s="201">
        <v>7</v>
      </c>
      <c r="C78" s="816" t="s">
        <v>1103</v>
      </c>
      <c r="D78" s="817"/>
      <c r="E78" s="817"/>
      <c r="F78" s="817"/>
      <c r="G78" s="817"/>
      <c r="H78" s="817"/>
      <c r="I78" s="817"/>
      <c r="J78" s="817"/>
      <c r="K78" s="817"/>
      <c r="L78" s="817"/>
      <c r="M78" s="817"/>
      <c r="N78" s="817"/>
      <c r="O78" s="817"/>
      <c r="P78" s="817"/>
      <c r="Q78" s="817"/>
      <c r="R78" s="818"/>
      <c r="S78" s="460"/>
      <c r="T78" s="460"/>
      <c r="U78" s="460"/>
      <c r="V78" s="347"/>
      <c r="W78" s="347"/>
      <c r="X78" s="347"/>
      <c r="Y78" s="347"/>
      <c r="Z78" s="347"/>
      <c r="AA78" s="347"/>
      <c r="AB78" s="347"/>
      <c r="AC78" s="347"/>
      <c r="AD78" s="347"/>
      <c r="AE78" s="347"/>
      <c r="AF78" s="347"/>
      <c r="AG78" s="347"/>
      <c r="AH78" s="347"/>
      <c r="AI78" s="347"/>
      <c r="AJ78" s="347"/>
      <c r="AK78" s="347"/>
      <c r="AL78" s="347"/>
      <c r="AM78" s="347"/>
      <c r="AN78" s="347"/>
      <c r="AO78" s="347"/>
      <c r="AP78" s="347"/>
      <c r="AQ78" s="347"/>
      <c r="AR78" s="347"/>
      <c r="AS78" s="347"/>
      <c r="AT78" s="347"/>
      <c r="AU78" s="347"/>
      <c r="AV78" s="347"/>
      <c r="AW78" s="347"/>
      <c r="AX78" s="347"/>
      <c r="AY78" s="347"/>
      <c r="AZ78" s="347"/>
      <c r="BA78" s="347"/>
      <c r="BB78" s="347"/>
      <c r="BC78" s="347"/>
      <c r="BD78" s="347"/>
      <c r="BE78" s="1"/>
      <c r="BF78" s="1"/>
      <c r="BG78" s="11"/>
      <c r="BH78" s="11"/>
      <c r="BI78" s="1"/>
      <c r="BJ78" s="1"/>
      <c r="BK78" s="1"/>
      <c r="BL78" s="1"/>
      <c r="BM78" s="1"/>
      <c r="BN78" s="1"/>
      <c r="BO78" s="1"/>
      <c r="BP78" s="1"/>
      <c r="BQ78" s="1"/>
      <c r="BR78" s="1"/>
      <c r="BS78" s="1"/>
      <c r="BT78" s="1"/>
    </row>
    <row r="79" spans="1:72" ht="15.75" x14ac:dyDescent="0.3">
      <c r="A79" s="1"/>
      <c r="B79" s="201">
        <v>8</v>
      </c>
      <c r="C79" s="816" t="s">
        <v>304</v>
      </c>
      <c r="D79" s="817"/>
      <c r="E79" s="817"/>
      <c r="F79" s="817"/>
      <c r="G79" s="817"/>
      <c r="H79" s="817"/>
      <c r="I79" s="817"/>
      <c r="J79" s="817"/>
      <c r="K79" s="817"/>
      <c r="L79" s="817"/>
      <c r="M79" s="817"/>
      <c r="N79" s="817"/>
      <c r="O79" s="817"/>
      <c r="P79" s="817"/>
      <c r="Q79" s="817"/>
      <c r="R79" s="818"/>
      <c r="S79" s="460"/>
      <c r="T79" s="460"/>
      <c r="U79" s="460"/>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c r="AW79" s="347"/>
      <c r="AX79" s="347"/>
      <c r="AY79" s="347"/>
      <c r="AZ79" s="347"/>
      <c r="BA79" s="347"/>
      <c r="BB79" s="347"/>
      <c r="BC79" s="347"/>
      <c r="BD79" s="347"/>
      <c r="BE79" s="1"/>
      <c r="BF79" s="1"/>
      <c r="BG79" s="11"/>
      <c r="BH79" s="11"/>
      <c r="BI79" s="1"/>
      <c r="BJ79" s="1"/>
      <c r="BK79" s="1"/>
      <c r="BL79" s="1"/>
      <c r="BM79" s="1"/>
      <c r="BN79" s="1"/>
      <c r="BO79" s="1"/>
      <c r="BP79" s="1"/>
      <c r="BQ79" s="1"/>
      <c r="BR79" s="1"/>
      <c r="BS79" s="1"/>
      <c r="BT79" s="1"/>
    </row>
    <row r="80" spans="1:72" ht="15.75" x14ac:dyDescent="0.3">
      <c r="A80" s="1"/>
      <c r="B80" s="201">
        <v>9</v>
      </c>
      <c r="C80" s="816" t="s">
        <v>1104</v>
      </c>
      <c r="D80" s="817"/>
      <c r="E80" s="817"/>
      <c r="F80" s="817"/>
      <c r="G80" s="817"/>
      <c r="H80" s="817"/>
      <c r="I80" s="817"/>
      <c r="J80" s="817"/>
      <c r="K80" s="817"/>
      <c r="L80" s="817"/>
      <c r="M80" s="817"/>
      <c r="N80" s="817"/>
      <c r="O80" s="817"/>
      <c r="P80" s="817"/>
      <c r="Q80" s="817"/>
      <c r="R80" s="818"/>
      <c r="S80" s="460"/>
      <c r="T80" s="460"/>
      <c r="U80" s="460"/>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c r="BD80" s="347"/>
      <c r="BE80" s="1"/>
      <c r="BF80" s="1"/>
      <c r="BG80" s="11"/>
      <c r="BH80" s="11"/>
      <c r="BI80" s="1"/>
      <c r="BJ80" s="1"/>
      <c r="BK80" s="1"/>
      <c r="BL80" s="1"/>
      <c r="BM80" s="1"/>
      <c r="BN80" s="1"/>
      <c r="BO80" s="1"/>
      <c r="BP80" s="1"/>
      <c r="BQ80" s="1"/>
      <c r="BR80" s="1"/>
      <c r="BS80" s="1"/>
      <c r="BT80" s="1"/>
    </row>
    <row r="81" spans="1:72" ht="15.75" x14ac:dyDescent="0.3">
      <c r="A81" s="1"/>
      <c r="B81" s="201">
        <v>10</v>
      </c>
      <c r="C81" s="816" t="s">
        <v>306</v>
      </c>
      <c r="D81" s="817"/>
      <c r="E81" s="817"/>
      <c r="F81" s="817"/>
      <c r="G81" s="817"/>
      <c r="H81" s="817"/>
      <c r="I81" s="817"/>
      <c r="J81" s="817"/>
      <c r="K81" s="817"/>
      <c r="L81" s="817"/>
      <c r="M81" s="817"/>
      <c r="N81" s="817"/>
      <c r="O81" s="817"/>
      <c r="P81" s="817"/>
      <c r="Q81" s="817"/>
      <c r="R81" s="818"/>
      <c r="S81" s="460"/>
      <c r="T81" s="460"/>
      <c r="U81" s="460"/>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1"/>
      <c r="BF81" s="1"/>
      <c r="BG81" s="11"/>
      <c r="BH81" s="11"/>
      <c r="BI81" s="1"/>
      <c r="BJ81" s="1"/>
      <c r="BK81" s="1"/>
      <c r="BL81" s="1"/>
      <c r="BM81" s="1"/>
      <c r="BN81" s="1"/>
      <c r="BO81" s="1"/>
      <c r="BP81" s="1"/>
      <c r="BQ81" s="1"/>
      <c r="BR81" s="1"/>
      <c r="BS81" s="1"/>
      <c r="BT81" s="1"/>
    </row>
    <row r="82" spans="1:72" ht="15.75" x14ac:dyDescent="0.3">
      <c r="A82" s="1"/>
      <c r="B82" s="201">
        <v>11</v>
      </c>
      <c r="C82" s="816" t="s">
        <v>1105</v>
      </c>
      <c r="D82" s="817"/>
      <c r="E82" s="817"/>
      <c r="F82" s="817"/>
      <c r="G82" s="817"/>
      <c r="H82" s="817"/>
      <c r="I82" s="817"/>
      <c r="J82" s="817"/>
      <c r="K82" s="817"/>
      <c r="L82" s="817"/>
      <c r="M82" s="817"/>
      <c r="N82" s="817"/>
      <c r="O82" s="817"/>
      <c r="P82" s="817"/>
      <c r="Q82" s="817"/>
      <c r="R82" s="818"/>
      <c r="S82" s="460"/>
      <c r="T82" s="460"/>
      <c r="U82" s="460"/>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1"/>
      <c r="BF82" s="1"/>
      <c r="BG82" s="11"/>
      <c r="BH82" s="11"/>
      <c r="BI82" s="1"/>
      <c r="BJ82" s="1"/>
      <c r="BK82" s="1"/>
      <c r="BL82" s="1"/>
      <c r="BM82" s="1"/>
      <c r="BN82" s="1"/>
      <c r="BO82" s="1"/>
      <c r="BP82" s="1"/>
      <c r="BQ82" s="1"/>
      <c r="BR82" s="1"/>
      <c r="BS82" s="1"/>
      <c r="BT82" s="1"/>
    </row>
    <row r="83" spans="1:72" ht="15.75" x14ac:dyDescent="0.3">
      <c r="A83" s="1"/>
      <c r="B83" s="457" t="s">
        <v>308</v>
      </c>
      <c r="C83" s="458" t="str">
        <f>$C$24</f>
        <v>Capital expenditure</v>
      </c>
      <c r="D83" s="458"/>
      <c r="E83" s="458"/>
      <c r="F83" s="458"/>
      <c r="G83" s="458"/>
      <c r="H83" s="458"/>
      <c r="I83" s="458"/>
      <c r="J83" s="458"/>
      <c r="K83" s="458"/>
      <c r="L83" s="458"/>
      <c r="M83" s="458"/>
      <c r="N83" s="458"/>
      <c r="O83" s="458"/>
      <c r="P83" s="458"/>
      <c r="Q83" s="458"/>
      <c r="R83" s="459"/>
      <c r="S83" s="460"/>
      <c r="T83" s="460"/>
      <c r="U83" s="460"/>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1"/>
      <c r="BF83" s="1"/>
      <c r="BG83" s="11"/>
      <c r="BH83" s="11"/>
      <c r="BI83" s="1"/>
      <c r="BJ83" s="1"/>
      <c r="BK83" s="1"/>
      <c r="BL83" s="1"/>
      <c r="BM83" s="1"/>
      <c r="BN83" s="1"/>
      <c r="BO83" s="1"/>
      <c r="BP83" s="1"/>
      <c r="BQ83" s="1"/>
      <c r="BR83" s="1"/>
      <c r="BS83" s="1"/>
      <c r="BT83" s="1"/>
    </row>
    <row r="84" spans="1:72" ht="15.75" x14ac:dyDescent="0.3">
      <c r="A84" s="1"/>
      <c r="B84" s="201">
        <v>12</v>
      </c>
      <c r="C84" s="816" t="s">
        <v>1106</v>
      </c>
      <c r="D84" s="817"/>
      <c r="E84" s="817"/>
      <c r="F84" s="817"/>
      <c r="G84" s="817"/>
      <c r="H84" s="817"/>
      <c r="I84" s="817"/>
      <c r="J84" s="817"/>
      <c r="K84" s="817"/>
      <c r="L84" s="817"/>
      <c r="M84" s="817"/>
      <c r="N84" s="817"/>
      <c r="O84" s="817"/>
      <c r="P84" s="817"/>
      <c r="Q84" s="817"/>
      <c r="R84" s="818"/>
      <c r="S84" s="460"/>
      <c r="T84" s="460"/>
      <c r="U84" s="460"/>
      <c r="V84" s="347"/>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1"/>
      <c r="BF84" s="1"/>
      <c r="BG84" s="11"/>
      <c r="BH84" s="11"/>
      <c r="BI84" s="1"/>
      <c r="BJ84" s="1"/>
      <c r="BK84" s="1"/>
      <c r="BL84" s="1"/>
      <c r="BM84" s="1"/>
      <c r="BN84" s="1"/>
      <c r="BO84" s="1"/>
      <c r="BP84" s="1"/>
      <c r="BQ84" s="1"/>
      <c r="BR84" s="1"/>
      <c r="BS84" s="1"/>
      <c r="BT84" s="1"/>
    </row>
    <row r="85" spans="1:72" ht="15.75" x14ac:dyDescent="0.3">
      <c r="A85" s="1"/>
      <c r="B85" s="201">
        <v>13</v>
      </c>
      <c r="C85" s="816" t="s">
        <v>1107</v>
      </c>
      <c r="D85" s="817"/>
      <c r="E85" s="817"/>
      <c r="F85" s="817"/>
      <c r="G85" s="817"/>
      <c r="H85" s="817"/>
      <c r="I85" s="817"/>
      <c r="J85" s="817"/>
      <c r="K85" s="817"/>
      <c r="L85" s="817"/>
      <c r="M85" s="817"/>
      <c r="N85" s="817"/>
      <c r="O85" s="817"/>
      <c r="P85" s="817"/>
      <c r="Q85" s="817"/>
      <c r="R85" s="818"/>
      <c r="S85" s="460"/>
      <c r="T85" s="460"/>
      <c r="U85" s="460"/>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1"/>
      <c r="BF85" s="1"/>
      <c r="BG85" s="11"/>
      <c r="BH85" s="11"/>
      <c r="BI85" s="1"/>
      <c r="BJ85" s="1"/>
      <c r="BK85" s="1"/>
      <c r="BL85" s="1"/>
      <c r="BM85" s="1"/>
      <c r="BN85" s="1"/>
      <c r="BO85" s="1"/>
      <c r="BP85" s="1"/>
      <c r="BQ85" s="1"/>
      <c r="BR85" s="1"/>
      <c r="BS85" s="1"/>
      <c r="BT85" s="1"/>
    </row>
    <row r="86" spans="1:72" ht="15.75" x14ac:dyDescent="0.3">
      <c r="A86" s="1"/>
      <c r="B86" s="201">
        <v>14</v>
      </c>
      <c r="C86" s="816" t="s">
        <v>1108</v>
      </c>
      <c r="D86" s="817"/>
      <c r="E86" s="817"/>
      <c r="F86" s="817"/>
      <c r="G86" s="817"/>
      <c r="H86" s="817"/>
      <c r="I86" s="817"/>
      <c r="J86" s="817"/>
      <c r="K86" s="817"/>
      <c r="L86" s="817"/>
      <c r="M86" s="817"/>
      <c r="N86" s="817"/>
      <c r="O86" s="817"/>
      <c r="P86" s="817"/>
      <c r="Q86" s="817"/>
      <c r="R86" s="818"/>
      <c r="S86" s="460"/>
      <c r="T86" s="460"/>
      <c r="U86" s="460"/>
      <c r="V86" s="347"/>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1"/>
      <c r="BF86" s="1"/>
      <c r="BG86" s="11"/>
      <c r="BH86" s="11"/>
      <c r="BI86" s="1"/>
      <c r="BJ86" s="1"/>
      <c r="BK86" s="1"/>
      <c r="BL86" s="1"/>
      <c r="BM86" s="1"/>
      <c r="BN86" s="1"/>
      <c r="BO86" s="1"/>
      <c r="BP86" s="1"/>
      <c r="BQ86" s="1"/>
      <c r="BR86" s="1"/>
      <c r="BS86" s="1"/>
      <c r="BT86" s="1"/>
    </row>
    <row r="87" spans="1:72" ht="15.75" x14ac:dyDescent="0.3">
      <c r="A87" s="1"/>
      <c r="B87" s="201">
        <v>15</v>
      </c>
      <c r="C87" s="816" t="s">
        <v>1109</v>
      </c>
      <c r="D87" s="817"/>
      <c r="E87" s="817"/>
      <c r="F87" s="817"/>
      <c r="G87" s="817"/>
      <c r="H87" s="817"/>
      <c r="I87" s="817"/>
      <c r="J87" s="817"/>
      <c r="K87" s="817"/>
      <c r="L87" s="817"/>
      <c r="M87" s="817"/>
      <c r="N87" s="817"/>
      <c r="O87" s="817"/>
      <c r="P87" s="817"/>
      <c r="Q87" s="817"/>
      <c r="R87" s="818"/>
      <c r="S87" s="460"/>
      <c r="T87" s="460"/>
      <c r="U87" s="460"/>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1"/>
      <c r="BF87" s="1"/>
      <c r="BG87" s="11"/>
      <c r="BH87" s="11"/>
      <c r="BI87" s="1"/>
      <c r="BJ87" s="1"/>
      <c r="BK87" s="1"/>
      <c r="BL87" s="1"/>
      <c r="BM87" s="1"/>
      <c r="BN87" s="1"/>
      <c r="BO87" s="1"/>
      <c r="BP87" s="1"/>
      <c r="BQ87" s="1"/>
      <c r="BR87" s="1"/>
      <c r="BS87" s="1"/>
      <c r="BT87" s="1"/>
    </row>
    <row r="88" spans="1:72" ht="15.75" x14ac:dyDescent="0.3">
      <c r="A88" s="1"/>
      <c r="B88" s="201">
        <v>16</v>
      </c>
      <c r="C88" s="816" t="s">
        <v>1110</v>
      </c>
      <c r="D88" s="817"/>
      <c r="E88" s="817"/>
      <c r="F88" s="817"/>
      <c r="G88" s="817"/>
      <c r="H88" s="817"/>
      <c r="I88" s="817"/>
      <c r="J88" s="817"/>
      <c r="K88" s="817"/>
      <c r="L88" s="817"/>
      <c r="M88" s="817"/>
      <c r="N88" s="817"/>
      <c r="O88" s="817"/>
      <c r="P88" s="817"/>
      <c r="Q88" s="817"/>
      <c r="R88" s="818"/>
      <c r="S88" s="460"/>
      <c r="T88" s="460"/>
      <c r="U88" s="460"/>
      <c r="V88" s="347"/>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1"/>
      <c r="BF88" s="1"/>
      <c r="BG88" s="11"/>
      <c r="BH88" s="11"/>
      <c r="BI88" s="1"/>
      <c r="BJ88" s="1"/>
      <c r="BK88" s="1"/>
      <c r="BL88" s="1"/>
      <c r="BM88" s="1"/>
      <c r="BN88" s="1"/>
      <c r="BO88" s="1"/>
      <c r="BP88" s="1"/>
      <c r="BQ88" s="1"/>
      <c r="BR88" s="1"/>
      <c r="BS88" s="1"/>
      <c r="BT88" s="1"/>
    </row>
    <row r="89" spans="1:72" ht="15.75" x14ac:dyDescent="0.3">
      <c r="A89" s="1"/>
      <c r="B89" s="201">
        <v>17</v>
      </c>
      <c r="C89" s="816" t="s">
        <v>1111</v>
      </c>
      <c r="D89" s="817"/>
      <c r="E89" s="817"/>
      <c r="F89" s="817"/>
      <c r="G89" s="817"/>
      <c r="H89" s="817"/>
      <c r="I89" s="817"/>
      <c r="J89" s="817"/>
      <c r="K89" s="817"/>
      <c r="L89" s="817"/>
      <c r="M89" s="817"/>
      <c r="N89" s="817"/>
      <c r="O89" s="817"/>
      <c r="P89" s="817"/>
      <c r="Q89" s="817"/>
      <c r="R89" s="818"/>
      <c r="S89" s="460"/>
      <c r="T89" s="460"/>
      <c r="U89" s="460"/>
      <c r="V89" s="347"/>
      <c r="W89" s="347"/>
      <c r="X89" s="347"/>
      <c r="Y89" s="347"/>
      <c r="Z89" s="347"/>
      <c r="AA89" s="347"/>
      <c r="AB89" s="347"/>
      <c r="AC89" s="347"/>
      <c r="AD89" s="347"/>
      <c r="AE89" s="347"/>
      <c r="AF89" s="347"/>
      <c r="AG89" s="347"/>
      <c r="AH89" s="347"/>
      <c r="AI89" s="347"/>
      <c r="AJ89" s="347"/>
      <c r="AK89" s="347"/>
      <c r="AL89" s="347"/>
      <c r="AM89" s="347"/>
      <c r="AN89" s="347"/>
      <c r="AO89" s="347"/>
      <c r="AP89" s="347"/>
      <c r="AQ89" s="347"/>
      <c r="AR89" s="347"/>
      <c r="AS89" s="347"/>
      <c r="AT89" s="347"/>
      <c r="AU89" s="347"/>
      <c r="AV89" s="347"/>
      <c r="AW89" s="347"/>
      <c r="AX89" s="347"/>
      <c r="AY89" s="347"/>
      <c r="AZ89" s="347"/>
      <c r="BA89" s="347"/>
      <c r="BB89" s="347"/>
      <c r="BC89" s="347"/>
      <c r="BD89" s="347"/>
      <c r="BE89" s="1"/>
      <c r="BF89" s="1"/>
      <c r="BG89" s="11"/>
      <c r="BH89" s="11"/>
      <c r="BI89" s="1"/>
      <c r="BJ89" s="1"/>
      <c r="BK89" s="1"/>
      <c r="BL89" s="1"/>
      <c r="BM89" s="1"/>
      <c r="BN89" s="1"/>
      <c r="BO89" s="1"/>
      <c r="BP89" s="1"/>
      <c r="BQ89" s="1"/>
      <c r="BR89" s="1"/>
      <c r="BS89" s="1"/>
      <c r="BT89" s="1"/>
    </row>
    <row r="90" spans="1:72" ht="15.75" x14ac:dyDescent="0.3">
      <c r="A90" s="1"/>
      <c r="B90" s="201">
        <v>18</v>
      </c>
      <c r="C90" s="816" t="s">
        <v>315</v>
      </c>
      <c r="D90" s="817"/>
      <c r="E90" s="817"/>
      <c r="F90" s="817"/>
      <c r="G90" s="817"/>
      <c r="H90" s="817"/>
      <c r="I90" s="817"/>
      <c r="J90" s="817"/>
      <c r="K90" s="817"/>
      <c r="L90" s="817"/>
      <c r="M90" s="817"/>
      <c r="N90" s="817"/>
      <c r="O90" s="817"/>
      <c r="P90" s="817"/>
      <c r="Q90" s="817"/>
      <c r="R90" s="818"/>
      <c r="S90" s="460"/>
      <c r="T90" s="460"/>
      <c r="U90" s="460"/>
      <c r="V90" s="347"/>
      <c r="W90" s="347"/>
      <c r="X90" s="347"/>
      <c r="Y90" s="34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1"/>
      <c r="BF90" s="1"/>
      <c r="BG90" s="11"/>
      <c r="BH90" s="11"/>
      <c r="BI90" s="1"/>
      <c r="BJ90" s="1"/>
      <c r="BK90" s="1"/>
      <c r="BL90" s="1"/>
      <c r="BM90" s="1"/>
      <c r="BN90" s="1"/>
      <c r="BO90" s="1"/>
      <c r="BP90" s="1"/>
      <c r="BQ90" s="1"/>
      <c r="BR90" s="1"/>
      <c r="BS90" s="1"/>
      <c r="BT90" s="1"/>
    </row>
    <row r="91" spans="1:72" ht="15.75" x14ac:dyDescent="0.3">
      <c r="A91" s="1"/>
      <c r="B91" s="201">
        <v>19</v>
      </c>
      <c r="C91" s="816" t="s">
        <v>1112</v>
      </c>
      <c r="D91" s="817"/>
      <c r="E91" s="817"/>
      <c r="F91" s="817"/>
      <c r="G91" s="817"/>
      <c r="H91" s="817"/>
      <c r="I91" s="817"/>
      <c r="J91" s="817"/>
      <c r="K91" s="817"/>
      <c r="L91" s="817"/>
      <c r="M91" s="817"/>
      <c r="N91" s="817"/>
      <c r="O91" s="817"/>
      <c r="P91" s="817"/>
      <c r="Q91" s="817"/>
      <c r="R91" s="818"/>
      <c r="S91" s="460"/>
      <c r="T91" s="460"/>
      <c r="U91" s="460"/>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1"/>
      <c r="BF91" s="1"/>
      <c r="BG91" s="11"/>
      <c r="BH91" s="11"/>
      <c r="BI91" s="1"/>
      <c r="BJ91" s="1"/>
      <c r="BK91" s="1"/>
      <c r="BL91" s="1"/>
      <c r="BM91" s="1"/>
      <c r="BN91" s="1"/>
      <c r="BO91" s="1"/>
      <c r="BP91" s="1"/>
      <c r="BQ91" s="1"/>
      <c r="BR91" s="1"/>
      <c r="BS91" s="1"/>
      <c r="BT91" s="1"/>
    </row>
    <row r="92" spans="1:72" ht="15.75" x14ac:dyDescent="0.3">
      <c r="A92" s="1"/>
      <c r="B92" s="457" t="s">
        <v>317</v>
      </c>
      <c r="C92" s="458" t="str">
        <f>$C$34</f>
        <v>Totex</v>
      </c>
      <c r="D92" s="458"/>
      <c r="E92" s="458"/>
      <c r="F92" s="458"/>
      <c r="G92" s="458"/>
      <c r="H92" s="458"/>
      <c r="I92" s="458"/>
      <c r="J92" s="458"/>
      <c r="K92" s="458"/>
      <c r="L92" s="458"/>
      <c r="M92" s="458"/>
      <c r="N92" s="458"/>
      <c r="O92" s="458"/>
      <c r="P92" s="458"/>
      <c r="Q92" s="458"/>
      <c r="R92" s="459"/>
      <c r="S92" s="460"/>
      <c r="T92" s="460"/>
      <c r="U92" s="460"/>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7"/>
      <c r="AR92" s="347"/>
      <c r="AS92" s="347"/>
      <c r="AT92" s="347"/>
      <c r="AU92" s="347"/>
      <c r="AV92" s="347"/>
      <c r="AW92" s="347"/>
      <c r="AX92" s="347"/>
      <c r="AY92" s="347"/>
      <c r="AZ92" s="347"/>
      <c r="BA92" s="347"/>
      <c r="BB92" s="347"/>
      <c r="BC92" s="347"/>
      <c r="BD92" s="347"/>
      <c r="BE92" s="1"/>
      <c r="BF92" s="1"/>
      <c r="BG92" s="11"/>
      <c r="BH92" s="11"/>
      <c r="BI92" s="1"/>
      <c r="BJ92" s="1"/>
      <c r="BK92" s="1"/>
      <c r="BL92" s="1"/>
      <c r="BM92" s="1"/>
      <c r="BN92" s="1"/>
      <c r="BO92" s="1"/>
      <c r="BP92" s="1"/>
      <c r="BQ92" s="1"/>
      <c r="BR92" s="1"/>
      <c r="BS92" s="1"/>
      <c r="BT92" s="1"/>
    </row>
    <row r="93" spans="1:72" ht="15.75" x14ac:dyDescent="0.3">
      <c r="A93" s="1"/>
      <c r="B93" s="201">
        <v>20</v>
      </c>
      <c r="C93" s="816" t="s">
        <v>1113</v>
      </c>
      <c r="D93" s="817"/>
      <c r="E93" s="817"/>
      <c r="F93" s="817"/>
      <c r="G93" s="817"/>
      <c r="H93" s="817"/>
      <c r="I93" s="817"/>
      <c r="J93" s="817"/>
      <c r="K93" s="817"/>
      <c r="L93" s="817"/>
      <c r="M93" s="817"/>
      <c r="N93" s="817"/>
      <c r="O93" s="817"/>
      <c r="P93" s="817"/>
      <c r="Q93" s="817"/>
      <c r="R93" s="818"/>
      <c r="S93" s="460"/>
      <c r="T93" s="460"/>
      <c r="U93" s="460"/>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7"/>
      <c r="AZ93" s="347"/>
      <c r="BA93" s="347"/>
      <c r="BB93" s="347"/>
      <c r="BC93" s="347"/>
      <c r="BD93" s="347"/>
      <c r="BE93" s="1"/>
      <c r="BF93" s="1"/>
      <c r="BG93" s="11"/>
      <c r="BH93" s="11"/>
      <c r="BI93" s="1"/>
      <c r="BJ93" s="1"/>
      <c r="BK93" s="1"/>
      <c r="BL93" s="1"/>
      <c r="BM93" s="1"/>
      <c r="BN93" s="1"/>
      <c r="BO93" s="1"/>
      <c r="BP93" s="1"/>
      <c r="BQ93" s="1"/>
      <c r="BR93" s="1"/>
      <c r="BS93" s="1"/>
      <c r="BT93" s="1"/>
    </row>
    <row r="94" spans="1:72" ht="15.75" x14ac:dyDescent="0.3">
      <c r="A94" s="1"/>
      <c r="B94" s="201">
        <v>21</v>
      </c>
      <c r="C94" s="816" t="s">
        <v>1114</v>
      </c>
      <c r="D94" s="817"/>
      <c r="E94" s="817"/>
      <c r="F94" s="817"/>
      <c r="G94" s="817"/>
      <c r="H94" s="817"/>
      <c r="I94" s="817"/>
      <c r="J94" s="817"/>
      <c r="K94" s="817"/>
      <c r="L94" s="817"/>
      <c r="M94" s="817"/>
      <c r="N94" s="817"/>
      <c r="O94" s="817"/>
      <c r="P94" s="817"/>
      <c r="Q94" s="817"/>
      <c r="R94" s="818"/>
      <c r="S94" s="460"/>
      <c r="T94" s="460"/>
      <c r="U94" s="460"/>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7"/>
      <c r="AZ94" s="347"/>
      <c r="BA94" s="347"/>
      <c r="BB94" s="347"/>
      <c r="BC94" s="347"/>
      <c r="BD94" s="347"/>
      <c r="BE94" s="1"/>
      <c r="BF94" s="1"/>
      <c r="BG94" s="11"/>
      <c r="BH94" s="11"/>
      <c r="BI94" s="1"/>
      <c r="BJ94" s="1"/>
      <c r="BK94" s="1"/>
      <c r="BL94" s="1"/>
      <c r="BM94" s="1"/>
      <c r="BN94" s="1"/>
      <c r="BO94" s="1"/>
      <c r="BP94" s="1"/>
      <c r="BQ94" s="1"/>
      <c r="BR94" s="1"/>
      <c r="BS94" s="1"/>
      <c r="BT94" s="1"/>
    </row>
    <row r="95" spans="1:72" ht="15.75" x14ac:dyDescent="0.3">
      <c r="A95" s="1"/>
      <c r="B95" s="201">
        <v>22</v>
      </c>
      <c r="C95" s="816" t="s">
        <v>1115</v>
      </c>
      <c r="D95" s="817"/>
      <c r="E95" s="817"/>
      <c r="F95" s="817"/>
      <c r="G95" s="817"/>
      <c r="H95" s="817"/>
      <c r="I95" s="817"/>
      <c r="J95" s="817"/>
      <c r="K95" s="817"/>
      <c r="L95" s="817"/>
      <c r="M95" s="817"/>
      <c r="N95" s="817"/>
      <c r="O95" s="817"/>
      <c r="P95" s="817"/>
      <c r="Q95" s="817"/>
      <c r="R95" s="818"/>
      <c r="S95" s="460"/>
      <c r="T95" s="460"/>
      <c r="U95" s="460"/>
      <c r="V95" s="347"/>
      <c r="W95" s="347"/>
      <c r="X95" s="347"/>
      <c r="Y95" s="347"/>
      <c r="Z95" s="347"/>
      <c r="AA95" s="347"/>
      <c r="AB95" s="347"/>
      <c r="AC95" s="347"/>
      <c r="AD95" s="347"/>
      <c r="AE95" s="347"/>
      <c r="AF95" s="347"/>
      <c r="AG95" s="347"/>
      <c r="AH95" s="347"/>
      <c r="AI95" s="347"/>
      <c r="AJ95" s="347"/>
      <c r="AK95" s="347"/>
      <c r="AL95" s="347"/>
      <c r="AM95" s="347"/>
      <c r="AN95" s="347"/>
      <c r="AO95" s="347"/>
      <c r="AP95" s="347"/>
      <c r="AQ95" s="347"/>
      <c r="AR95" s="347"/>
      <c r="AS95" s="347"/>
      <c r="AT95" s="347"/>
      <c r="AU95" s="347"/>
      <c r="AV95" s="347"/>
      <c r="AW95" s="347"/>
      <c r="AX95" s="347"/>
      <c r="AY95" s="347"/>
      <c r="AZ95" s="347"/>
      <c r="BA95" s="347"/>
      <c r="BB95" s="347"/>
      <c r="BC95" s="347"/>
      <c r="BD95" s="347"/>
      <c r="BE95" s="1"/>
      <c r="BF95" s="1"/>
      <c r="BG95" s="11"/>
      <c r="BH95" s="11"/>
      <c r="BI95" s="1"/>
      <c r="BJ95" s="1"/>
      <c r="BK95" s="1"/>
      <c r="BL95" s="1"/>
      <c r="BM95" s="1"/>
      <c r="BN95" s="1"/>
      <c r="BO95" s="1"/>
      <c r="BP95" s="1"/>
      <c r="BQ95" s="1"/>
      <c r="BR95" s="1"/>
      <c r="BS95" s="1"/>
      <c r="BT95" s="1"/>
    </row>
    <row r="96" spans="1:72" ht="15.75" x14ac:dyDescent="0.3">
      <c r="A96" s="1"/>
      <c r="B96" s="457" t="s">
        <v>321</v>
      </c>
      <c r="C96" s="458" t="str">
        <f>$C$39</f>
        <v>Cash expenditure</v>
      </c>
      <c r="D96" s="458"/>
      <c r="E96" s="458"/>
      <c r="F96" s="458"/>
      <c r="G96" s="458"/>
      <c r="H96" s="458"/>
      <c r="I96" s="458"/>
      <c r="J96" s="458"/>
      <c r="K96" s="458"/>
      <c r="L96" s="458"/>
      <c r="M96" s="458"/>
      <c r="N96" s="458"/>
      <c r="O96" s="458"/>
      <c r="P96" s="458"/>
      <c r="Q96" s="458"/>
      <c r="R96" s="459"/>
      <c r="S96" s="460"/>
      <c r="T96" s="460"/>
      <c r="U96" s="460"/>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347"/>
      <c r="AZ96" s="347"/>
      <c r="BA96" s="347"/>
      <c r="BB96" s="347"/>
      <c r="BC96" s="347"/>
      <c r="BD96" s="347"/>
      <c r="BE96" s="1"/>
      <c r="BF96" s="1"/>
      <c r="BG96" s="11"/>
      <c r="BH96" s="11"/>
      <c r="BI96" s="1"/>
      <c r="BJ96" s="1"/>
      <c r="BK96" s="1"/>
      <c r="BL96" s="1"/>
      <c r="BM96" s="1"/>
      <c r="BN96" s="1"/>
      <c r="BO96" s="1"/>
      <c r="BP96" s="1"/>
      <c r="BQ96" s="1"/>
      <c r="BR96" s="1"/>
      <c r="BS96" s="1"/>
      <c r="BT96" s="1"/>
    </row>
    <row r="97" spans="1:72" ht="15.75" x14ac:dyDescent="0.3">
      <c r="A97" s="1"/>
      <c r="B97" s="201">
        <v>23</v>
      </c>
      <c r="C97" s="816" t="s">
        <v>322</v>
      </c>
      <c r="D97" s="817"/>
      <c r="E97" s="817"/>
      <c r="F97" s="817"/>
      <c r="G97" s="817"/>
      <c r="H97" s="817"/>
      <c r="I97" s="817"/>
      <c r="J97" s="817"/>
      <c r="K97" s="817"/>
      <c r="L97" s="817"/>
      <c r="M97" s="817"/>
      <c r="N97" s="817"/>
      <c r="O97" s="817"/>
      <c r="P97" s="817"/>
      <c r="Q97" s="817"/>
      <c r="R97" s="818"/>
      <c r="S97" s="460"/>
      <c r="T97" s="460"/>
      <c r="U97" s="460"/>
      <c r="V97" s="347"/>
      <c r="W97" s="347"/>
      <c r="X97" s="347"/>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347"/>
      <c r="AY97" s="347"/>
      <c r="AZ97" s="347"/>
      <c r="BA97" s="347"/>
      <c r="BB97" s="347"/>
      <c r="BC97" s="347"/>
      <c r="BD97" s="347"/>
      <c r="BE97" s="1"/>
      <c r="BF97" s="1"/>
      <c r="BG97" s="11"/>
      <c r="BH97" s="11"/>
      <c r="BI97" s="1"/>
      <c r="BJ97" s="1"/>
      <c r="BK97" s="1"/>
      <c r="BL97" s="1"/>
      <c r="BM97" s="1"/>
      <c r="BN97" s="1"/>
      <c r="BO97" s="1"/>
      <c r="BP97" s="1"/>
      <c r="BQ97" s="1"/>
      <c r="BR97" s="1"/>
      <c r="BS97" s="1"/>
      <c r="BT97" s="1"/>
    </row>
    <row r="98" spans="1:72" ht="15.75" x14ac:dyDescent="0.3">
      <c r="A98" s="1"/>
      <c r="B98" s="201">
        <v>24</v>
      </c>
      <c r="C98" s="816" t="s">
        <v>323</v>
      </c>
      <c r="D98" s="817"/>
      <c r="E98" s="817"/>
      <c r="F98" s="817"/>
      <c r="G98" s="817"/>
      <c r="H98" s="817"/>
      <c r="I98" s="817"/>
      <c r="J98" s="817"/>
      <c r="K98" s="817"/>
      <c r="L98" s="817"/>
      <c r="M98" s="817"/>
      <c r="N98" s="817"/>
      <c r="O98" s="817"/>
      <c r="P98" s="817"/>
      <c r="Q98" s="817"/>
      <c r="R98" s="818"/>
      <c r="S98" s="460"/>
      <c r="T98" s="460"/>
      <c r="U98" s="460"/>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7"/>
      <c r="AY98" s="347"/>
      <c r="AZ98" s="347"/>
      <c r="BA98" s="347"/>
      <c r="BB98" s="347"/>
      <c r="BC98" s="347"/>
      <c r="BD98" s="347"/>
      <c r="BE98" s="1"/>
      <c r="BF98" s="1"/>
      <c r="BG98" s="11"/>
      <c r="BH98" s="11"/>
      <c r="BI98" s="1"/>
      <c r="BJ98" s="1"/>
      <c r="BK98" s="1"/>
      <c r="BL98" s="1"/>
      <c r="BM98" s="1"/>
      <c r="BN98" s="1"/>
      <c r="BO98" s="1"/>
      <c r="BP98" s="1"/>
      <c r="BQ98" s="1"/>
      <c r="BR98" s="1"/>
      <c r="BS98" s="1"/>
      <c r="BT98" s="1"/>
    </row>
    <row r="99" spans="1:72" ht="15.75" x14ac:dyDescent="0.3">
      <c r="A99" s="1"/>
      <c r="B99" s="201">
        <v>25</v>
      </c>
      <c r="C99" s="816" t="s">
        <v>1116</v>
      </c>
      <c r="D99" s="817"/>
      <c r="E99" s="817"/>
      <c r="F99" s="817"/>
      <c r="G99" s="817"/>
      <c r="H99" s="817"/>
      <c r="I99" s="817"/>
      <c r="J99" s="817"/>
      <c r="K99" s="817"/>
      <c r="L99" s="817"/>
      <c r="M99" s="817"/>
      <c r="N99" s="817"/>
      <c r="O99" s="817"/>
      <c r="P99" s="817"/>
      <c r="Q99" s="817"/>
      <c r="R99" s="818"/>
      <c r="S99" s="460"/>
      <c r="T99" s="460"/>
      <c r="U99" s="460"/>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7"/>
      <c r="AR99" s="347"/>
      <c r="AS99" s="347"/>
      <c r="AT99" s="347"/>
      <c r="AU99" s="347"/>
      <c r="AV99" s="347"/>
      <c r="AW99" s="347"/>
      <c r="AX99" s="347"/>
      <c r="AY99" s="347"/>
      <c r="AZ99" s="347"/>
      <c r="BA99" s="347"/>
      <c r="BB99" s="347"/>
      <c r="BC99" s="347"/>
      <c r="BD99" s="347"/>
      <c r="BE99" s="1"/>
      <c r="BF99" s="1"/>
      <c r="BG99" s="11"/>
      <c r="BH99" s="11"/>
      <c r="BI99" s="1"/>
      <c r="BJ99" s="1"/>
      <c r="BK99" s="1"/>
      <c r="BL99" s="1"/>
      <c r="BM99" s="1"/>
      <c r="BN99" s="1"/>
      <c r="BO99" s="1"/>
      <c r="BP99" s="1"/>
      <c r="BQ99" s="1"/>
      <c r="BR99" s="1"/>
      <c r="BS99" s="1"/>
      <c r="BT99" s="1"/>
    </row>
    <row r="100" spans="1:72" ht="15.75" x14ac:dyDescent="0.3">
      <c r="A100" s="1"/>
      <c r="B100" s="457" t="s">
        <v>325</v>
      </c>
      <c r="C100" s="458" t="str">
        <f>$C$44</f>
        <v>Atypical expenditure</v>
      </c>
      <c r="D100" s="458"/>
      <c r="E100" s="458"/>
      <c r="F100" s="458"/>
      <c r="G100" s="458"/>
      <c r="H100" s="458"/>
      <c r="I100" s="458"/>
      <c r="J100" s="458"/>
      <c r="K100" s="458"/>
      <c r="L100" s="458"/>
      <c r="M100" s="458"/>
      <c r="N100" s="458"/>
      <c r="O100" s="458"/>
      <c r="P100" s="458"/>
      <c r="Q100" s="458"/>
      <c r="R100" s="459"/>
      <c r="S100" s="460"/>
      <c r="T100" s="460"/>
      <c r="U100" s="460"/>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7"/>
      <c r="AV100" s="347"/>
      <c r="AW100" s="347"/>
      <c r="AX100" s="347"/>
      <c r="AY100" s="347"/>
      <c r="AZ100" s="347"/>
      <c r="BA100" s="347"/>
      <c r="BB100" s="347"/>
      <c r="BC100" s="347"/>
      <c r="BD100" s="347"/>
      <c r="BE100" s="1"/>
      <c r="BF100" s="1"/>
      <c r="BG100" s="11"/>
      <c r="BH100" s="11"/>
      <c r="BI100" s="1"/>
      <c r="BJ100" s="1"/>
      <c r="BK100" s="1"/>
      <c r="BL100" s="1"/>
      <c r="BM100" s="1"/>
      <c r="BN100" s="1"/>
      <c r="BO100" s="1"/>
      <c r="BP100" s="1"/>
      <c r="BQ100" s="1"/>
      <c r="BR100" s="1"/>
      <c r="BS100" s="1"/>
      <c r="BT100" s="1"/>
    </row>
    <row r="101" spans="1:72" ht="15.75" x14ac:dyDescent="0.3">
      <c r="A101" s="1"/>
      <c r="B101" s="206" t="s">
        <v>326</v>
      </c>
      <c r="C101" s="816" t="s">
        <v>1117</v>
      </c>
      <c r="D101" s="817"/>
      <c r="E101" s="817"/>
      <c r="F101" s="817"/>
      <c r="G101" s="817"/>
      <c r="H101" s="817"/>
      <c r="I101" s="817"/>
      <c r="J101" s="817"/>
      <c r="K101" s="817"/>
      <c r="L101" s="817"/>
      <c r="M101" s="817"/>
      <c r="N101" s="817"/>
      <c r="O101" s="817"/>
      <c r="P101" s="817"/>
      <c r="Q101" s="817"/>
      <c r="R101" s="818"/>
      <c r="S101" s="460"/>
      <c r="T101" s="460"/>
      <c r="U101" s="460"/>
      <c r="V101" s="347"/>
      <c r="W101" s="347"/>
      <c r="X101" s="347"/>
      <c r="Y101" s="347"/>
      <c r="Z101" s="347"/>
      <c r="AA101" s="347"/>
      <c r="AB101" s="347"/>
      <c r="AC101" s="347"/>
      <c r="AD101" s="347"/>
      <c r="AE101" s="347"/>
      <c r="AF101" s="347"/>
      <c r="AG101" s="347"/>
      <c r="AH101" s="347"/>
      <c r="AI101" s="347"/>
      <c r="AJ101" s="347"/>
      <c r="AK101" s="347"/>
      <c r="AL101" s="347"/>
      <c r="AM101" s="347"/>
      <c r="AN101" s="347"/>
      <c r="AO101" s="347"/>
      <c r="AP101" s="347"/>
      <c r="AQ101" s="347"/>
      <c r="AR101" s="347"/>
      <c r="AS101" s="347"/>
      <c r="AT101" s="347"/>
      <c r="AU101" s="347"/>
      <c r="AV101" s="347"/>
      <c r="AW101" s="347"/>
      <c r="AX101" s="347"/>
      <c r="AY101" s="347"/>
      <c r="AZ101" s="347"/>
      <c r="BA101" s="347"/>
      <c r="BB101" s="347"/>
      <c r="BC101" s="347"/>
      <c r="BD101" s="347"/>
      <c r="BE101" s="1"/>
      <c r="BF101" s="1"/>
      <c r="BG101" s="11"/>
      <c r="BH101" s="11"/>
      <c r="BI101" s="1"/>
      <c r="BJ101" s="1"/>
      <c r="BK101" s="1"/>
      <c r="BL101" s="1"/>
      <c r="BM101" s="1"/>
      <c r="BN101" s="1"/>
      <c r="BO101" s="1"/>
      <c r="BP101" s="1"/>
      <c r="BQ101" s="1"/>
      <c r="BR101" s="1"/>
      <c r="BS101" s="1"/>
      <c r="BT101" s="1"/>
    </row>
    <row r="102" spans="1:72" ht="15.75" x14ac:dyDescent="0.3">
      <c r="A102" s="1"/>
      <c r="B102" s="207">
        <v>36</v>
      </c>
      <c r="C102" s="816" t="s">
        <v>1118</v>
      </c>
      <c r="D102" s="817"/>
      <c r="E102" s="817"/>
      <c r="F102" s="817"/>
      <c r="G102" s="817"/>
      <c r="H102" s="817"/>
      <c r="I102" s="817"/>
      <c r="J102" s="817"/>
      <c r="K102" s="817"/>
      <c r="L102" s="817"/>
      <c r="M102" s="817"/>
      <c r="N102" s="817"/>
      <c r="O102" s="817"/>
      <c r="P102" s="817"/>
      <c r="Q102" s="817"/>
      <c r="R102" s="818"/>
      <c r="S102" s="460"/>
      <c r="T102" s="460"/>
      <c r="U102" s="460"/>
      <c r="V102" s="347"/>
      <c r="W102" s="347"/>
      <c r="X102" s="347"/>
      <c r="Y102" s="347"/>
      <c r="Z102" s="347"/>
      <c r="AA102" s="347"/>
      <c r="AB102" s="347"/>
      <c r="AC102" s="347"/>
      <c r="AD102" s="347"/>
      <c r="AE102" s="347"/>
      <c r="AF102" s="347"/>
      <c r="AG102" s="347"/>
      <c r="AH102" s="347"/>
      <c r="AI102" s="347"/>
      <c r="AJ102" s="347"/>
      <c r="AK102" s="347"/>
      <c r="AL102" s="347"/>
      <c r="AM102" s="347"/>
      <c r="AN102" s="347"/>
      <c r="AO102" s="347"/>
      <c r="AP102" s="347"/>
      <c r="AQ102" s="347"/>
      <c r="AR102" s="347"/>
      <c r="AS102" s="347"/>
      <c r="AT102" s="347"/>
      <c r="AU102" s="347"/>
      <c r="AV102" s="347"/>
      <c r="AW102" s="347"/>
      <c r="AX102" s="347"/>
      <c r="AY102" s="347"/>
      <c r="AZ102" s="347"/>
      <c r="BA102" s="347"/>
      <c r="BB102" s="347"/>
      <c r="BC102" s="347"/>
      <c r="BD102" s="347"/>
      <c r="BE102" s="1"/>
      <c r="BF102" s="1"/>
      <c r="BG102" s="11"/>
      <c r="BH102" s="11"/>
      <c r="BI102" s="1"/>
      <c r="BJ102" s="1"/>
      <c r="BK102" s="1"/>
      <c r="BL102" s="1"/>
      <c r="BM102" s="1"/>
      <c r="BN102" s="1"/>
      <c r="BO102" s="1"/>
      <c r="BP102" s="1"/>
      <c r="BQ102" s="1"/>
      <c r="BR102" s="1"/>
      <c r="BS102" s="1"/>
      <c r="BT102" s="1"/>
    </row>
    <row r="103" spans="1:72" ht="15.75" x14ac:dyDescent="0.3">
      <c r="A103" s="1"/>
      <c r="B103" s="457" t="s">
        <v>329</v>
      </c>
      <c r="C103" s="458" t="str">
        <f>$C$57</f>
        <v xml:space="preserve">Total expenditure </v>
      </c>
      <c r="D103" s="458"/>
      <c r="E103" s="458"/>
      <c r="F103" s="458"/>
      <c r="G103" s="458"/>
      <c r="H103" s="458"/>
      <c r="I103" s="458"/>
      <c r="J103" s="458"/>
      <c r="K103" s="458"/>
      <c r="L103" s="458"/>
      <c r="M103" s="458"/>
      <c r="N103" s="458"/>
      <c r="O103" s="458"/>
      <c r="P103" s="458"/>
      <c r="Q103" s="458"/>
      <c r="R103" s="459"/>
      <c r="S103" s="460"/>
      <c r="T103" s="460"/>
      <c r="U103" s="460"/>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7"/>
      <c r="AY103" s="347"/>
      <c r="AZ103" s="347"/>
      <c r="BA103" s="347"/>
      <c r="BB103" s="347"/>
      <c r="BC103" s="347"/>
      <c r="BD103" s="347"/>
      <c r="BE103" s="1"/>
      <c r="BF103" s="1"/>
      <c r="BG103" s="11"/>
      <c r="BH103" s="11"/>
      <c r="BI103" s="1"/>
      <c r="BJ103" s="1"/>
      <c r="BK103" s="1"/>
      <c r="BL103" s="1"/>
      <c r="BM103" s="1"/>
      <c r="BN103" s="1"/>
      <c r="BO103" s="1"/>
      <c r="BP103" s="1"/>
      <c r="BQ103" s="1"/>
      <c r="BR103" s="1"/>
      <c r="BS103" s="1"/>
      <c r="BT103" s="1"/>
    </row>
    <row r="104" spans="1:72" ht="16.5" thickBot="1" x14ac:dyDescent="0.35">
      <c r="A104" s="1"/>
      <c r="B104" s="208">
        <v>37</v>
      </c>
      <c r="C104" s="822" t="s">
        <v>1119</v>
      </c>
      <c r="D104" s="823"/>
      <c r="E104" s="823"/>
      <c r="F104" s="823"/>
      <c r="G104" s="823"/>
      <c r="H104" s="823"/>
      <c r="I104" s="823"/>
      <c r="J104" s="823"/>
      <c r="K104" s="823"/>
      <c r="L104" s="823"/>
      <c r="M104" s="823"/>
      <c r="N104" s="823"/>
      <c r="O104" s="823"/>
      <c r="P104" s="823"/>
      <c r="Q104" s="823"/>
      <c r="R104" s="824"/>
      <c r="S104" s="460"/>
      <c r="T104" s="460"/>
      <c r="U104" s="460"/>
      <c r="V104" s="347"/>
      <c r="W104" s="347"/>
      <c r="X104" s="347"/>
      <c r="Y104" s="347"/>
      <c r="Z104" s="347"/>
      <c r="AA104" s="347"/>
      <c r="AB104" s="347"/>
      <c r="AC104" s="347"/>
      <c r="AD104" s="347"/>
      <c r="AE104" s="347"/>
      <c r="AF104" s="347"/>
      <c r="AG104" s="347"/>
      <c r="AH104" s="347"/>
      <c r="AI104" s="347"/>
      <c r="AJ104" s="347"/>
      <c r="AK104" s="347"/>
      <c r="AL104" s="347"/>
      <c r="AM104" s="347"/>
      <c r="AN104" s="347"/>
      <c r="AO104" s="347"/>
      <c r="AP104" s="347"/>
      <c r="AQ104" s="347"/>
      <c r="AR104" s="347"/>
      <c r="AS104" s="347"/>
      <c r="AT104" s="347"/>
      <c r="AU104" s="347"/>
      <c r="AV104" s="347"/>
      <c r="AW104" s="347"/>
      <c r="AX104" s="347"/>
      <c r="AY104" s="347"/>
      <c r="AZ104" s="347"/>
      <c r="BA104" s="347"/>
      <c r="BB104" s="347"/>
      <c r="BC104" s="347"/>
      <c r="BD104" s="347"/>
      <c r="BE104" s="1"/>
      <c r="BF104" s="1"/>
      <c r="BG104" s="11"/>
      <c r="BH104" s="11"/>
      <c r="BI104" s="1"/>
      <c r="BJ104" s="1"/>
      <c r="BK104" s="1"/>
      <c r="BL104" s="1"/>
      <c r="BM104" s="1"/>
      <c r="BN104" s="1"/>
      <c r="BO104" s="1"/>
      <c r="BP104" s="1"/>
      <c r="BQ104" s="1"/>
      <c r="BR104" s="1"/>
      <c r="BS104" s="1"/>
      <c r="BT104" s="1"/>
    </row>
    <row r="105" spans="1:72"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1"/>
      <c r="BH105" s="11"/>
      <c r="BI105" s="1"/>
      <c r="BJ105" s="1"/>
      <c r="BK105" s="1"/>
      <c r="BL105" s="1"/>
      <c r="BM105" s="1"/>
      <c r="BN105" s="1"/>
      <c r="BO105" s="1"/>
      <c r="BP105" s="1"/>
      <c r="BQ105" s="1"/>
      <c r="BR105" s="1"/>
      <c r="BS105" s="1"/>
      <c r="BT105" s="1"/>
    </row>
    <row r="106" spans="1:72"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1"/>
      <c r="BH106" s="11"/>
      <c r="BI106" s="1"/>
      <c r="BJ106" s="1"/>
      <c r="BK106" s="1"/>
      <c r="BL106" s="1"/>
      <c r="BM106" s="1"/>
      <c r="BN106" s="1"/>
      <c r="BO106" s="1"/>
      <c r="BP106" s="1"/>
      <c r="BQ106" s="1"/>
      <c r="BR106" s="1"/>
      <c r="BS106" s="1"/>
      <c r="BT106" s="1"/>
    </row>
  </sheetData>
  <mergeCells count="95">
    <mergeCell ref="C104:R104"/>
    <mergeCell ref="C89:R89"/>
    <mergeCell ref="C90:R90"/>
    <mergeCell ref="C91:R91"/>
    <mergeCell ref="C93:R93"/>
    <mergeCell ref="C94:R94"/>
    <mergeCell ref="C95:R95"/>
    <mergeCell ref="C97:R97"/>
    <mergeCell ref="C98:R98"/>
    <mergeCell ref="C99:R99"/>
    <mergeCell ref="C101:R101"/>
    <mergeCell ref="C102:R102"/>
    <mergeCell ref="C88:R88"/>
    <mergeCell ref="C76:R76"/>
    <mergeCell ref="C77:R77"/>
    <mergeCell ref="C78:R78"/>
    <mergeCell ref="C79:R79"/>
    <mergeCell ref="C80:R80"/>
    <mergeCell ref="C81:R81"/>
    <mergeCell ref="C82:R82"/>
    <mergeCell ref="C84:R84"/>
    <mergeCell ref="C85:R85"/>
    <mergeCell ref="C86:R86"/>
    <mergeCell ref="C87:R87"/>
    <mergeCell ref="C75:R75"/>
    <mergeCell ref="AK7:AP7"/>
    <mergeCell ref="AQ7:AV7"/>
    <mergeCell ref="AW7:BB7"/>
    <mergeCell ref="BJ7:BM7"/>
    <mergeCell ref="B68:R68"/>
    <mergeCell ref="C70:R70"/>
    <mergeCell ref="C72:R72"/>
    <mergeCell ref="C73:R73"/>
    <mergeCell ref="C74:R74"/>
    <mergeCell ref="BN7:BS7"/>
    <mergeCell ref="B66:R66"/>
    <mergeCell ref="BN4:BN5"/>
    <mergeCell ref="BO4:BO5"/>
    <mergeCell ref="BP4:BR4"/>
    <mergeCell ref="BS4:BS5"/>
    <mergeCell ref="B7:F7"/>
    <mergeCell ref="G7:L7"/>
    <mergeCell ref="M7:R7"/>
    <mergeCell ref="S7:X7"/>
    <mergeCell ref="Y7:AD7"/>
    <mergeCell ref="AE7:AJ7"/>
    <mergeCell ref="AX4:AX5"/>
    <mergeCell ref="AY4:BA4"/>
    <mergeCell ref="BB4:BB5"/>
    <mergeCell ref="BJ4:BK5"/>
    <mergeCell ref="BL4:BL5"/>
    <mergeCell ref="BM4:BM5"/>
    <mergeCell ref="AP4:AP5"/>
    <mergeCell ref="AQ4:AQ5"/>
    <mergeCell ref="AR4:AR5"/>
    <mergeCell ref="AS4:AU4"/>
    <mergeCell ref="AV4:AV5"/>
    <mergeCell ref="AW4:AW5"/>
    <mergeCell ref="AM4:AO4"/>
    <mergeCell ref="X4:X5"/>
    <mergeCell ref="Y4:Y5"/>
    <mergeCell ref="Z4:Z5"/>
    <mergeCell ref="AA4:AC4"/>
    <mergeCell ref="AD4:AD5"/>
    <mergeCell ref="AE4:AE5"/>
    <mergeCell ref="AF4:AF5"/>
    <mergeCell ref="AG4:AI4"/>
    <mergeCell ref="AJ4:AJ5"/>
    <mergeCell ref="AK4:AK5"/>
    <mergeCell ref="AL4:AL5"/>
    <mergeCell ref="U4:W4"/>
    <mergeCell ref="BN3:BS3"/>
    <mergeCell ref="B4:C5"/>
    <mergeCell ref="D4:D5"/>
    <mergeCell ref="E4:E5"/>
    <mergeCell ref="F4:F5"/>
    <mergeCell ref="G4:G5"/>
    <mergeCell ref="H4:H5"/>
    <mergeCell ref="I4:K4"/>
    <mergeCell ref="L4:L5"/>
    <mergeCell ref="M4:M5"/>
    <mergeCell ref="N4:N5"/>
    <mergeCell ref="O4:Q4"/>
    <mergeCell ref="R4:R5"/>
    <mergeCell ref="S4:S5"/>
    <mergeCell ref="T4:T5"/>
    <mergeCell ref="BD1:BH1"/>
    <mergeCell ref="G3:L3"/>
    <mergeCell ref="M3:R3"/>
    <mergeCell ref="S3:X3"/>
    <mergeCell ref="Y3:AD3"/>
    <mergeCell ref="AE3:AJ3"/>
    <mergeCell ref="AK3:AP3"/>
    <mergeCell ref="AQ3:AV3"/>
    <mergeCell ref="AW3:BB3"/>
  </mergeCells>
  <conditionalFormatting sqref="BG60:BH61">
    <cfRule type="cellIs" dxfId="7" priority="103" operator="equal">
      <formula>0</formula>
    </cfRule>
  </conditionalFormatting>
  <conditionalFormatting sqref="BG65:BH65">
    <cfRule type="cellIs" dxfId="6" priority="102" operator="equal">
      <formula>0</formula>
    </cfRule>
  </conditionalFormatting>
  <conditionalFormatting sqref="BG7:BH7">
    <cfRule type="cellIs" dxfId="5" priority="101" operator="equal">
      <formula>0</formula>
    </cfRule>
  </conditionalFormatting>
  <conditionalFormatting sqref="BG8:BH32 BG36:BH59">
    <cfRule type="cellIs" dxfId="4" priority="100" operator="equal">
      <formula>0</formula>
    </cfRule>
  </conditionalFormatting>
  <conditionalFormatting sqref="BG33:BH34 BH35">
    <cfRule type="cellIs" dxfId="3" priority="17" operator="equal">
      <formula>0</formula>
    </cfRule>
  </conditionalFormatting>
  <conditionalFormatting sqref="BG35">
    <cfRule type="cellIs" dxfId="2" priority="1" operator="equal">
      <formula>0</formula>
    </cfRule>
  </conditionalFormatting>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T152"/>
  <sheetViews>
    <sheetView topLeftCell="BL1" zoomScale="75" zoomScaleNormal="75" workbookViewId="0">
      <selection activeCell="B115" sqref="B115:R115"/>
    </sheetView>
  </sheetViews>
  <sheetFormatPr defaultRowHeight="14.25" x14ac:dyDescent="0.2"/>
  <cols>
    <col min="1" max="1" width="1.625" customWidth="1"/>
    <col min="2" max="2" width="6.625" customWidth="1"/>
    <col min="3" max="3" width="65.125" customWidth="1"/>
    <col min="4" max="4" width="8.625" customWidth="1"/>
    <col min="5" max="6" width="5.625" customWidth="1"/>
    <col min="7" max="54" width="9.625" customWidth="1"/>
    <col min="55" max="55" width="2.625" customWidth="1"/>
    <col min="56" max="56" width="25.625" bestFit="1" customWidth="1"/>
    <col min="57" max="57" width="55.125" customWidth="1"/>
    <col min="58" max="58" width="4" customWidth="1"/>
    <col min="59" max="59" width="52.125" customWidth="1"/>
    <col min="60" max="60" width="7.125" customWidth="1"/>
    <col min="61" max="61" width="6.5" customWidth="1"/>
    <col min="62" max="62" width="6.625" customWidth="1"/>
    <col min="63" max="63" width="66.125" bestFit="1" customWidth="1"/>
    <col min="64" max="65" width="5.625" customWidth="1"/>
    <col min="66" max="71" width="12.625" customWidth="1"/>
    <col min="72" max="72" width="9.625" customWidth="1"/>
  </cols>
  <sheetData>
    <row r="1" spans="1:72" ht="20.25" x14ac:dyDescent="0.2">
      <c r="A1" s="1"/>
      <c r="B1" s="2" t="s">
        <v>1120</v>
      </c>
      <c r="C1" s="461"/>
      <c r="D1" s="462"/>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5" t="s">
        <v>1811</v>
      </c>
      <c r="BC1" s="344"/>
      <c r="BD1" s="742" t="s">
        <v>1</v>
      </c>
      <c r="BE1" s="742"/>
      <c r="BF1" s="742"/>
      <c r="BG1" s="742"/>
      <c r="BH1" s="1"/>
      <c r="BI1" s="463"/>
      <c r="BJ1" s="2" t="s">
        <v>2</v>
      </c>
      <c r="BK1" s="461"/>
      <c r="BL1" s="4"/>
      <c r="BM1" s="4"/>
      <c r="BN1" s="4"/>
      <c r="BO1" s="4"/>
      <c r="BP1" s="4"/>
      <c r="BQ1" s="4"/>
      <c r="BR1" s="4"/>
      <c r="BS1" s="4" t="str">
        <f>LEFT($B$1,4)</f>
        <v>WWS2</v>
      </c>
      <c r="BT1" s="463"/>
    </row>
    <row r="2" spans="1:72" ht="16.5" thickBot="1" x14ac:dyDescent="0.35">
      <c r="A2" s="1"/>
      <c r="B2" s="464"/>
      <c r="C2" s="465"/>
      <c r="D2" s="466"/>
      <c r="E2" s="467"/>
      <c r="F2" s="46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1"/>
      <c r="BF2" s="214"/>
      <c r="BG2" s="226"/>
      <c r="BH2" s="1"/>
      <c r="BI2" s="463"/>
      <c r="BJ2" s="464"/>
      <c r="BK2" s="465"/>
      <c r="BL2" s="468"/>
      <c r="BM2" s="468"/>
      <c r="BN2" s="380"/>
      <c r="BO2" s="380"/>
      <c r="BP2" s="380"/>
      <c r="BQ2" s="380"/>
      <c r="BR2" s="380"/>
      <c r="BS2" s="380"/>
      <c r="BT2" s="463"/>
    </row>
    <row r="3" spans="1:72" ht="16.5" thickBot="1" x14ac:dyDescent="0.35">
      <c r="A3" s="1"/>
      <c r="B3" s="1"/>
      <c r="C3" s="1"/>
      <c r="D3" s="1"/>
      <c r="E3" s="1"/>
      <c r="F3" s="1"/>
      <c r="G3" s="777" t="s">
        <v>332</v>
      </c>
      <c r="H3" s="778"/>
      <c r="I3" s="778"/>
      <c r="J3" s="778"/>
      <c r="K3" s="778"/>
      <c r="L3" s="778"/>
      <c r="M3" s="777" t="s">
        <v>333</v>
      </c>
      <c r="N3" s="778"/>
      <c r="O3" s="778"/>
      <c r="P3" s="778"/>
      <c r="Q3" s="778"/>
      <c r="R3" s="779"/>
      <c r="S3" s="777" t="s">
        <v>334</v>
      </c>
      <c r="T3" s="778"/>
      <c r="U3" s="778"/>
      <c r="V3" s="778"/>
      <c r="W3" s="778"/>
      <c r="X3" s="779"/>
      <c r="Y3" s="777" t="s">
        <v>335</v>
      </c>
      <c r="Z3" s="778"/>
      <c r="AA3" s="778"/>
      <c r="AB3" s="778"/>
      <c r="AC3" s="778"/>
      <c r="AD3" s="779"/>
      <c r="AE3" s="777" t="s">
        <v>336</v>
      </c>
      <c r="AF3" s="778"/>
      <c r="AG3" s="778"/>
      <c r="AH3" s="778"/>
      <c r="AI3" s="778"/>
      <c r="AJ3" s="779"/>
      <c r="AK3" s="777" t="s">
        <v>337</v>
      </c>
      <c r="AL3" s="778"/>
      <c r="AM3" s="778"/>
      <c r="AN3" s="778"/>
      <c r="AO3" s="778"/>
      <c r="AP3" s="779"/>
      <c r="AQ3" s="777" t="s">
        <v>338</v>
      </c>
      <c r="AR3" s="778"/>
      <c r="AS3" s="778"/>
      <c r="AT3" s="778"/>
      <c r="AU3" s="778"/>
      <c r="AV3" s="779"/>
      <c r="AW3" s="777" t="s">
        <v>339</v>
      </c>
      <c r="AX3" s="778"/>
      <c r="AY3" s="778"/>
      <c r="AZ3" s="778"/>
      <c r="BA3" s="778"/>
      <c r="BB3" s="779"/>
      <c r="BC3" s="350"/>
      <c r="BD3" s="469"/>
      <c r="BE3" s="1"/>
      <c r="BF3" s="214"/>
      <c r="BG3" s="226"/>
      <c r="BH3" s="1"/>
      <c r="BI3" s="463"/>
      <c r="BJ3" s="463"/>
      <c r="BK3" s="463"/>
      <c r="BL3" s="463"/>
      <c r="BM3" s="463"/>
      <c r="BN3" s="777" t="s">
        <v>340</v>
      </c>
      <c r="BO3" s="778"/>
      <c r="BP3" s="778"/>
      <c r="BQ3" s="778"/>
      <c r="BR3" s="778"/>
      <c r="BS3" s="779"/>
      <c r="BT3" s="463"/>
    </row>
    <row r="4" spans="1:72" ht="16.5" thickBot="1" x14ac:dyDescent="0.35">
      <c r="A4" s="1"/>
      <c r="B4" s="227"/>
      <c r="C4" s="227"/>
      <c r="D4" s="470"/>
      <c r="E4" s="470"/>
      <c r="F4" s="470"/>
      <c r="G4" s="825" t="s">
        <v>853</v>
      </c>
      <c r="H4" s="827" t="s">
        <v>854</v>
      </c>
      <c r="I4" s="827" t="s">
        <v>855</v>
      </c>
      <c r="J4" s="829"/>
      <c r="K4" s="830"/>
      <c r="L4" s="831" t="s">
        <v>20</v>
      </c>
      <c r="M4" s="825" t="s">
        <v>853</v>
      </c>
      <c r="N4" s="827" t="s">
        <v>854</v>
      </c>
      <c r="O4" s="827" t="s">
        <v>855</v>
      </c>
      <c r="P4" s="829"/>
      <c r="Q4" s="830"/>
      <c r="R4" s="831" t="s">
        <v>20</v>
      </c>
      <c r="S4" s="825" t="s">
        <v>853</v>
      </c>
      <c r="T4" s="827" t="s">
        <v>854</v>
      </c>
      <c r="U4" s="827" t="s">
        <v>855</v>
      </c>
      <c r="V4" s="829"/>
      <c r="W4" s="830"/>
      <c r="X4" s="831" t="s">
        <v>20</v>
      </c>
      <c r="Y4" s="825" t="s">
        <v>853</v>
      </c>
      <c r="Z4" s="827" t="s">
        <v>854</v>
      </c>
      <c r="AA4" s="827" t="s">
        <v>855</v>
      </c>
      <c r="AB4" s="829"/>
      <c r="AC4" s="830"/>
      <c r="AD4" s="831" t="s">
        <v>20</v>
      </c>
      <c r="AE4" s="825" t="s">
        <v>853</v>
      </c>
      <c r="AF4" s="827" t="s">
        <v>854</v>
      </c>
      <c r="AG4" s="827" t="s">
        <v>855</v>
      </c>
      <c r="AH4" s="829"/>
      <c r="AI4" s="830"/>
      <c r="AJ4" s="831" t="s">
        <v>20</v>
      </c>
      <c r="AK4" s="825" t="s">
        <v>853</v>
      </c>
      <c r="AL4" s="827" t="s">
        <v>854</v>
      </c>
      <c r="AM4" s="827" t="s">
        <v>855</v>
      </c>
      <c r="AN4" s="829"/>
      <c r="AO4" s="830"/>
      <c r="AP4" s="831" t="s">
        <v>20</v>
      </c>
      <c r="AQ4" s="825" t="s">
        <v>853</v>
      </c>
      <c r="AR4" s="827" t="s">
        <v>854</v>
      </c>
      <c r="AS4" s="827" t="s">
        <v>855</v>
      </c>
      <c r="AT4" s="829"/>
      <c r="AU4" s="830"/>
      <c r="AV4" s="831" t="s">
        <v>20</v>
      </c>
      <c r="AW4" s="825" t="s">
        <v>853</v>
      </c>
      <c r="AX4" s="827" t="s">
        <v>854</v>
      </c>
      <c r="AY4" s="827" t="s">
        <v>855</v>
      </c>
      <c r="AZ4" s="829"/>
      <c r="BA4" s="830"/>
      <c r="BB4" s="840" t="s">
        <v>20</v>
      </c>
      <c r="BC4" s="350"/>
      <c r="BD4" s="351"/>
      <c r="BE4" s="351"/>
      <c r="BF4" s="214"/>
      <c r="BG4" s="215"/>
      <c r="BH4" s="1"/>
      <c r="BI4" s="463"/>
      <c r="BJ4" s="227"/>
      <c r="BK4" s="227"/>
      <c r="BL4" s="470"/>
      <c r="BM4" s="470"/>
      <c r="BN4" s="825" t="s">
        <v>853</v>
      </c>
      <c r="BO4" s="827" t="s">
        <v>854</v>
      </c>
      <c r="BP4" s="827" t="s">
        <v>855</v>
      </c>
      <c r="BQ4" s="838"/>
      <c r="BR4" s="839"/>
      <c r="BS4" s="840" t="s">
        <v>20</v>
      </c>
      <c r="BT4" s="463"/>
    </row>
    <row r="5" spans="1:72" ht="27.75" thickBot="1" x14ac:dyDescent="0.35">
      <c r="A5" s="1"/>
      <c r="B5" s="773" t="s">
        <v>12</v>
      </c>
      <c r="C5" s="842"/>
      <c r="D5" s="471" t="s">
        <v>13</v>
      </c>
      <c r="E5" s="218" t="s">
        <v>14</v>
      </c>
      <c r="F5" s="472" t="s">
        <v>15</v>
      </c>
      <c r="G5" s="826"/>
      <c r="H5" s="828"/>
      <c r="I5" s="353" t="s">
        <v>856</v>
      </c>
      <c r="J5" s="353" t="s">
        <v>857</v>
      </c>
      <c r="K5" s="473" t="s">
        <v>858</v>
      </c>
      <c r="L5" s="832"/>
      <c r="M5" s="826"/>
      <c r="N5" s="828"/>
      <c r="O5" s="353" t="s">
        <v>856</v>
      </c>
      <c r="P5" s="353" t="s">
        <v>857</v>
      </c>
      <c r="Q5" s="473" t="s">
        <v>858</v>
      </c>
      <c r="R5" s="832"/>
      <c r="S5" s="826"/>
      <c r="T5" s="828"/>
      <c r="U5" s="353" t="s">
        <v>856</v>
      </c>
      <c r="V5" s="353" t="s">
        <v>857</v>
      </c>
      <c r="W5" s="473" t="s">
        <v>858</v>
      </c>
      <c r="X5" s="832"/>
      <c r="Y5" s="826"/>
      <c r="Z5" s="828"/>
      <c r="AA5" s="353" t="s">
        <v>856</v>
      </c>
      <c r="AB5" s="353" t="s">
        <v>857</v>
      </c>
      <c r="AC5" s="473" t="s">
        <v>858</v>
      </c>
      <c r="AD5" s="832"/>
      <c r="AE5" s="826"/>
      <c r="AF5" s="828"/>
      <c r="AG5" s="353" t="s">
        <v>856</v>
      </c>
      <c r="AH5" s="353" t="s">
        <v>857</v>
      </c>
      <c r="AI5" s="473" t="s">
        <v>858</v>
      </c>
      <c r="AJ5" s="832"/>
      <c r="AK5" s="826"/>
      <c r="AL5" s="828"/>
      <c r="AM5" s="353" t="s">
        <v>856</v>
      </c>
      <c r="AN5" s="353" t="s">
        <v>857</v>
      </c>
      <c r="AO5" s="473" t="s">
        <v>858</v>
      </c>
      <c r="AP5" s="832"/>
      <c r="AQ5" s="826"/>
      <c r="AR5" s="828"/>
      <c r="AS5" s="353" t="s">
        <v>856</v>
      </c>
      <c r="AT5" s="353" t="s">
        <v>857</v>
      </c>
      <c r="AU5" s="473" t="s">
        <v>858</v>
      </c>
      <c r="AV5" s="832"/>
      <c r="AW5" s="826"/>
      <c r="AX5" s="828"/>
      <c r="AY5" s="353" t="s">
        <v>856</v>
      </c>
      <c r="AZ5" s="353" t="s">
        <v>857</v>
      </c>
      <c r="BA5" s="473" t="s">
        <v>858</v>
      </c>
      <c r="BB5" s="843"/>
      <c r="BC5" s="474"/>
      <c r="BD5" s="20" t="s">
        <v>21</v>
      </c>
      <c r="BE5" s="21" t="s">
        <v>22</v>
      </c>
      <c r="BF5" s="22"/>
      <c r="BG5" s="19" t="s">
        <v>23</v>
      </c>
      <c r="BH5" s="1"/>
      <c r="BI5" s="463"/>
      <c r="BJ5" s="773" t="s">
        <v>12</v>
      </c>
      <c r="BK5" s="842"/>
      <c r="BL5" s="218" t="s">
        <v>14</v>
      </c>
      <c r="BM5" s="472" t="s">
        <v>15</v>
      </c>
      <c r="BN5" s="833"/>
      <c r="BO5" s="837"/>
      <c r="BP5" s="353" t="s">
        <v>856</v>
      </c>
      <c r="BQ5" s="353" t="s">
        <v>857</v>
      </c>
      <c r="BR5" s="473" t="s">
        <v>858</v>
      </c>
      <c r="BS5" s="841"/>
      <c r="BT5" s="463"/>
    </row>
    <row r="6" spans="1:72" ht="16.5" thickBot="1" x14ac:dyDescent="0.35">
      <c r="A6" s="1"/>
      <c r="B6" s="475"/>
      <c r="C6" s="475"/>
      <c r="D6" s="476"/>
      <c r="E6" s="225"/>
      <c r="F6" s="225"/>
      <c r="G6" s="477"/>
      <c r="H6" s="477"/>
      <c r="I6" s="25"/>
      <c r="J6" s="25"/>
      <c r="K6" s="25"/>
      <c r="L6" s="477"/>
      <c r="M6" s="477"/>
      <c r="N6" s="477"/>
      <c r="O6" s="25"/>
      <c r="P6" s="25"/>
      <c r="Q6" s="25"/>
      <c r="R6" s="477"/>
      <c r="S6" s="477"/>
      <c r="T6" s="477"/>
      <c r="U6" s="25"/>
      <c r="V6" s="25"/>
      <c r="W6" s="25"/>
      <c r="X6" s="477"/>
      <c r="Y6" s="477"/>
      <c r="Z6" s="477"/>
      <c r="AA6" s="25"/>
      <c r="AB6" s="25"/>
      <c r="AC6" s="25"/>
      <c r="AD6" s="477"/>
      <c r="AE6" s="477"/>
      <c r="AF6" s="477"/>
      <c r="AG6" s="25"/>
      <c r="AH6" s="25"/>
      <c r="AI6" s="25"/>
      <c r="AJ6" s="477"/>
      <c r="AK6" s="477"/>
      <c r="AL6" s="477"/>
      <c r="AM6" s="25"/>
      <c r="AN6" s="25"/>
      <c r="AO6" s="25"/>
      <c r="AP6" s="477"/>
      <c r="AQ6" s="477"/>
      <c r="AR6" s="477"/>
      <c r="AS6" s="25"/>
      <c r="AT6" s="25"/>
      <c r="AU6" s="25"/>
      <c r="AV6" s="477"/>
      <c r="AW6" s="477"/>
      <c r="AX6" s="477"/>
      <c r="AY6" s="25"/>
      <c r="AZ6" s="25"/>
      <c r="BA6" s="25"/>
      <c r="BB6" s="477"/>
      <c r="BC6" s="474"/>
      <c r="BD6" s="22"/>
      <c r="BE6" s="1"/>
      <c r="BF6" s="22"/>
      <c r="BG6" s="360"/>
      <c r="BH6" s="1"/>
      <c r="BI6" s="463"/>
      <c r="BJ6" s="475"/>
      <c r="BK6" s="475"/>
      <c r="BL6" s="225"/>
      <c r="BM6" s="225"/>
      <c r="BN6" s="478"/>
      <c r="BO6" s="478"/>
      <c r="BP6" s="25"/>
      <c r="BQ6" s="25"/>
      <c r="BR6" s="25"/>
      <c r="BS6" s="478"/>
      <c r="BT6" s="463"/>
    </row>
    <row r="7" spans="1:72" ht="16.5" thickBot="1" x14ac:dyDescent="0.35">
      <c r="A7" s="1"/>
      <c r="B7" s="773" t="s">
        <v>25</v>
      </c>
      <c r="C7" s="774"/>
      <c r="D7" s="774"/>
      <c r="E7" s="774"/>
      <c r="F7" s="775"/>
      <c r="G7" s="810" t="s">
        <v>26</v>
      </c>
      <c r="H7" s="811"/>
      <c r="I7" s="811"/>
      <c r="J7" s="811"/>
      <c r="K7" s="811"/>
      <c r="L7" s="812"/>
      <c r="M7" s="810" t="s">
        <v>26</v>
      </c>
      <c r="N7" s="811"/>
      <c r="O7" s="811"/>
      <c r="P7" s="811"/>
      <c r="Q7" s="811"/>
      <c r="R7" s="812"/>
      <c r="S7" s="810" t="s">
        <v>26</v>
      </c>
      <c r="T7" s="811"/>
      <c r="U7" s="811"/>
      <c r="V7" s="811"/>
      <c r="W7" s="811"/>
      <c r="X7" s="812"/>
      <c r="Y7" s="810" t="s">
        <v>27</v>
      </c>
      <c r="Z7" s="811"/>
      <c r="AA7" s="811"/>
      <c r="AB7" s="811"/>
      <c r="AC7" s="811"/>
      <c r="AD7" s="812"/>
      <c r="AE7" s="810" t="s">
        <v>27</v>
      </c>
      <c r="AF7" s="811"/>
      <c r="AG7" s="811"/>
      <c r="AH7" s="811"/>
      <c r="AI7" s="811"/>
      <c r="AJ7" s="812"/>
      <c r="AK7" s="810" t="s">
        <v>27</v>
      </c>
      <c r="AL7" s="811"/>
      <c r="AM7" s="811"/>
      <c r="AN7" s="811"/>
      <c r="AO7" s="811"/>
      <c r="AP7" s="812"/>
      <c r="AQ7" s="810" t="s">
        <v>27</v>
      </c>
      <c r="AR7" s="811"/>
      <c r="AS7" s="811"/>
      <c r="AT7" s="811"/>
      <c r="AU7" s="811"/>
      <c r="AV7" s="812"/>
      <c r="AW7" s="810" t="s">
        <v>27</v>
      </c>
      <c r="AX7" s="811"/>
      <c r="AY7" s="811"/>
      <c r="AZ7" s="811"/>
      <c r="BA7" s="811"/>
      <c r="BB7" s="812"/>
      <c r="BC7" s="474"/>
      <c r="BD7" s="22"/>
      <c r="BE7" s="1"/>
      <c r="BF7" s="22"/>
      <c r="BG7" s="30"/>
      <c r="BH7" s="479"/>
      <c r="BI7" s="463"/>
      <c r="BJ7" s="773" t="s">
        <v>25</v>
      </c>
      <c r="BK7" s="774"/>
      <c r="BL7" s="774"/>
      <c r="BM7" s="775"/>
      <c r="BN7" s="834" t="s">
        <v>28</v>
      </c>
      <c r="BO7" s="835"/>
      <c r="BP7" s="835"/>
      <c r="BQ7" s="835"/>
      <c r="BR7" s="835"/>
      <c r="BS7" s="836"/>
      <c r="BT7" s="463"/>
    </row>
    <row r="8" spans="1:72" ht="16.5" thickBot="1" x14ac:dyDescent="0.35">
      <c r="A8" s="1"/>
      <c r="B8" s="475"/>
      <c r="C8" s="475"/>
      <c r="D8" s="476"/>
      <c r="E8" s="225"/>
      <c r="F8" s="225"/>
      <c r="G8" s="477"/>
      <c r="H8" s="477"/>
      <c r="I8" s="25"/>
      <c r="J8" s="25"/>
      <c r="K8" s="25"/>
      <c r="L8" s="477"/>
      <c r="M8" s="477"/>
      <c r="N8" s="477"/>
      <c r="O8" s="25"/>
      <c r="P8" s="25"/>
      <c r="Q8" s="25"/>
      <c r="R8" s="477"/>
      <c r="S8" s="477"/>
      <c r="T8" s="477"/>
      <c r="U8" s="25"/>
      <c r="V8" s="25"/>
      <c r="W8" s="25"/>
      <c r="X8" s="477"/>
      <c r="Y8" s="477"/>
      <c r="Z8" s="477"/>
      <c r="AA8" s="25"/>
      <c r="AB8" s="25"/>
      <c r="AC8" s="25"/>
      <c r="AD8" s="477"/>
      <c r="AE8" s="477"/>
      <c r="AF8" s="477"/>
      <c r="AG8" s="25"/>
      <c r="AH8" s="25"/>
      <c r="AI8" s="25"/>
      <c r="AJ8" s="477"/>
      <c r="AK8" s="477"/>
      <c r="AL8" s="477"/>
      <c r="AM8" s="25"/>
      <c r="AN8" s="25"/>
      <c r="AO8" s="25"/>
      <c r="AP8" s="477"/>
      <c r="AQ8" s="477"/>
      <c r="AR8" s="477"/>
      <c r="AS8" s="25"/>
      <c r="AT8" s="25"/>
      <c r="AU8" s="25"/>
      <c r="AV8" s="477"/>
      <c r="AW8" s="477"/>
      <c r="AX8" s="477"/>
      <c r="AY8" s="25"/>
      <c r="AZ8" s="25"/>
      <c r="BA8" s="25"/>
      <c r="BB8" s="477"/>
      <c r="BC8" s="474"/>
      <c r="BD8" s="22"/>
      <c r="BE8" s="1"/>
      <c r="BF8" s="226"/>
      <c r="BG8" s="30"/>
      <c r="BH8" s="479"/>
      <c r="BI8" s="463"/>
      <c r="BJ8" s="475"/>
      <c r="BK8" s="475"/>
      <c r="BL8" s="225"/>
      <c r="BM8" s="225"/>
      <c r="BN8" s="478"/>
      <c r="BO8" s="478"/>
      <c r="BP8" s="25"/>
      <c r="BQ8" s="25"/>
      <c r="BR8" s="25"/>
      <c r="BS8" s="478"/>
      <c r="BT8" s="463"/>
    </row>
    <row r="9" spans="1:72" ht="16.5" thickBot="1" x14ac:dyDescent="0.35">
      <c r="A9" s="1"/>
      <c r="B9" s="228" t="s">
        <v>29</v>
      </c>
      <c r="C9" s="480" t="s">
        <v>1121</v>
      </c>
      <c r="D9" s="481"/>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474"/>
      <c r="BD9" s="11"/>
      <c r="BE9" s="1"/>
      <c r="BF9" s="41"/>
      <c r="BG9" s="30"/>
      <c r="BH9" s="479"/>
      <c r="BI9" s="463"/>
      <c r="BJ9" s="228" t="s">
        <v>29</v>
      </c>
      <c r="BK9" s="482" t="s">
        <v>1121</v>
      </c>
      <c r="BL9" s="213"/>
      <c r="BM9" s="213"/>
      <c r="BN9" s="213"/>
      <c r="BO9" s="213"/>
      <c r="BP9" s="213"/>
      <c r="BQ9" s="213"/>
      <c r="BR9" s="213"/>
      <c r="BS9" s="213"/>
      <c r="BT9" s="463"/>
    </row>
    <row r="10" spans="1:72" ht="15.75" x14ac:dyDescent="0.3">
      <c r="A10" s="1"/>
      <c r="B10" s="31">
        <v>1</v>
      </c>
      <c r="C10" s="32" t="s">
        <v>1122</v>
      </c>
      <c r="D10" s="33" t="s">
        <v>32</v>
      </c>
      <c r="E10" s="33" t="s">
        <v>33</v>
      </c>
      <c r="F10" s="362">
        <v>3</v>
      </c>
      <c r="G10" s="363">
        <v>-1.3003043923999997</v>
      </c>
      <c r="H10" s="364">
        <v>0</v>
      </c>
      <c r="I10" s="364">
        <v>0</v>
      </c>
      <c r="J10" s="364">
        <v>0</v>
      </c>
      <c r="K10" s="483">
        <v>0</v>
      </c>
      <c r="L10" s="484">
        <f>SUM(G10:K10)</f>
        <v>-1.3003043923999997</v>
      </c>
      <c r="M10" s="363">
        <v>0.1200012594</v>
      </c>
      <c r="N10" s="364">
        <v>0</v>
      </c>
      <c r="O10" s="364">
        <v>0</v>
      </c>
      <c r="P10" s="364">
        <v>0</v>
      </c>
      <c r="Q10" s="483">
        <v>0</v>
      </c>
      <c r="R10" s="484">
        <f>SUM(M10:Q10)</f>
        <v>0.1200012594</v>
      </c>
      <c r="S10" s="363">
        <v>0</v>
      </c>
      <c r="T10" s="364">
        <v>0</v>
      </c>
      <c r="U10" s="364">
        <v>0</v>
      </c>
      <c r="V10" s="364">
        <v>0</v>
      </c>
      <c r="W10" s="483">
        <v>0</v>
      </c>
      <c r="X10" s="484">
        <f>SUM(S10:W10)</f>
        <v>0</v>
      </c>
      <c r="Y10" s="363">
        <v>0.99999999960079999</v>
      </c>
      <c r="Z10" s="364">
        <v>0</v>
      </c>
      <c r="AA10" s="364">
        <v>0</v>
      </c>
      <c r="AB10" s="364">
        <v>0</v>
      </c>
      <c r="AC10" s="483">
        <v>0</v>
      </c>
      <c r="AD10" s="484">
        <f>SUM(Y10:AC10)</f>
        <v>0.99999999960079999</v>
      </c>
      <c r="AE10" s="363">
        <v>0.99999999960079999</v>
      </c>
      <c r="AF10" s="364">
        <v>0</v>
      </c>
      <c r="AG10" s="364">
        <v>0</v>
      </c>
      <c r="AH10" s="364">
        <v>0</v>
      </c>
      <c r="AI10" s="483">
        <v>0</v>
      </c>
      <c r="AJ10" s="484">
        <f>SUM(AE10:AI10)</f>
        <v>0.99999999960079999</v>
      </c>
      <c r="AK10" s="363">
        <v>0.99999999960079999</v>
      </c>
      <c r="AL10" s="364">
        <v>0</v>
      </c>
      <c r="AM10" s="364">
        <v>0</v>
      </c>
      <c r="AN10" s="364">
        <v>0</v>
      </c>
      <c r="AO10" s="483">
        <v>0</v>
      </c>
      <c r="AP10" s="484">
        <f>SUM(AK10:AO10)</f>
        <v>0.99999999960079999</v>
      </c>
      <c r="AQ10" s="363">
        <v>0.99999999960079999</v>
      </c>
      <c r="AR10" s="364">
        <v>0</v>
      </c>
      <c r="AS10" s="364">
        <v>0</v>
      </c>
      <c r="AT10" s="364">
        <v>0</v>
      </c>
      <c r="AU10" s="483">
        <v>0</v>
      </c>
      <c r="AV10" s="484">
        <f>SUM(AQ10:AU10)</f>
        <v>0.99999999960079999</v>
      </c>
      <c r="AW10" s="363">
        <v>0.99999999960079999</v>
      </c>
      <c r="AX10" s="364">
        <v>0</v>
      </c>
      <c r="AY10" s="364">
        <v>0</v>
      </c>
      <c r="AZ10" s="364">
        <v>0</v>
      </c>
      <c r="BA10" s="483">
        <v>0</v>
      </c>
      <c r="BB10" s="484">
        <f>SUM(AW10:BA10)</f>
        <v>0.99999999960079999</v>
      </c>
      <c r="BC10" s="347"/>
      <c r="BD10" s="368"/>
      <c r="BE10" s="369"/>
      <c r="BF10" s="254"/>
      <c r="BG10" s="30">
        <f t="shared" ref="BG10:BG40" si="0" xml:space="preserve"> IF( SUM( BX10:DR10 ) = 0, 0, $BX$5 )</f>
        <v>0</v>
      </c>
      <c r="BH10" s="479"/>
      <c r="BI10" s="463"/>
      <c r="BJ10" s="31">
        <v>1</v>
      </c>
      <c r="BK10" s="32" t="s">
        <v>1122</v>
      </c>
      <c r="BL10" s="33" t="s">
        <v>33</v>
      </c>
      <c r="BM10" s="362">
        <v>3</v>
      </c>
      <c r="BN10" s="485" t="s">
        <v>1123</v>
      </c>
      <c r="BO10" s="486" t="s">
        <v>1124</v>
      </c>
      <c r="BP10" s="486" t="s">
        <v>1125</v>
      </c>
      <c r="BQ10" s="486" t="s">
        <v>1126</v>
      </c>
      <c r="BR10" s="487" t="s">
        <v>1127</v>
      </c>
      <c r="BS10" s="488" t="s">
        <v>1128</v>
      </c>
      <c r="BT10" s="463"/>
    </row>
    <row r="11" spans="1:72" ht="15.75" x14ac:dyDescent="0.3">
      <c r="A11" s="1"/>
      <c r="B11" s="258">
        <f>B10+1</f>
        <v>2</v>
      </c>
      <c r="C11" s="489" t="s">
        <v>1129</v>
      </c>
      <c r="D11" s="48" t="s">
        <v>41</v>
      </c>
      <c r="E11" s="275" t="s">
        <v>33</v>
      </c>
      <c r="F11" s="490">
        <v>3</v>
      </c>
      <c r="G11" s="382">
        <v>0</v>
      </c>
      <c r="H11" s="371">
        <v>0</v>
      </c>
      <c r="I11" s="371">
        <v>-0.67066397999999994</v>
      </c>
      <c r="J11" s="371">
        <v>1.8205510784999999</v>
      </c>
      <c r="K11" s="491">
        <v>0</v>
      </c>
      <c r="L11" s="492">
        <f t="shared" ref="L11:L56" si="1">SUM(G11:K11)</f>
        <v>1.1498870984999998</v>
      </c>
      <c r="M11" s="382">
        <v>0</v>
      </c>
      <c r="N11" s="371">
        <v>0</v>
      </c>
      <c r="O11" s="371">
        <v>0</v>
      </c>
      <c r="P11" s="371">
        <v>0.73777334539593786</v>
      </c>
      <c r="Q11" s="491">
        <v>0</v>
      </c>
      <c r="R11" s="492">
        <f t="shared" ref="R11:R56" si="2">SUM(M11:Q11)</f>
        <v>0.73777334539593786</v>
      </c>
      <c r="S11" s="382">
        <v>0</v>
      </c>
      <c r="T11" s="371">
        <v>0</v>
      </c>
      <c r="U11" s="371">
        <v>0</v>
      </c>
      <c r="V11" s="371">
        <v>3.2560015999999995E-3</v>
      </c>
      <c r="W11" s="491">
        <v>0</v>
      </c>
      <c r="X11" s="492">
        <f t="shared" ref="X11:X56" si="3">SUM(S11:W11)</f>
        <v>3.2560015999999995E-3</v>
      </c>
      <c r="Y11" s="382">
        <v>0</v>
      </c>
      <c r="Z11" s="371">
        <v>0</v>
      </c>
      <c r="AA11" s="371">
        <v>0</v>
      </c>
      <c r="AB11" s="371">
        <v>0</v>
      </c>
      <c r="AC11" s="491">
        <v>0</v>
      </c>
      <c r="AD11" s="492">
        <f t="shared" ref="AD11:AD56" si="4">SUM(Y11:AC11)</f>
        <v>0</v>
      </c>
      <c r="AE11" s="382">
        <v>0</v>
      </c>
      <c r="AF11" s="371">
        <v>0</v>
      </c>
      <c r="AG11" s="371">
        <v>0</v>
      </c>
      <c r="AH11" s="371">
        <v>0</v>
      </c>
      <c r="AI11" s="491">
        <v>0</v>
      </c>
      <c r="AJ11" s="492">
        <f t="shared" ref="AJ11:AJ56" si="5">SUM(AE11:AI11)</f>
        <v>0</v>
      </c>
      <c r="AK11" s="382">
        <v>0</v>
      </c>
      <c r="AL11" s="371">
        <v>0</v>
      </c>
      <c r="AM11" s="371">
        <v>0</v>
      </c>
      <c r="AN11" s="371">
        <v>0</v>
      </c>
      <c r="AO11" s="491">
        <v>0</v>
      </c>
      <c r="AP11" s="492">
        <f t="shared" ref="AP11:AP56" si="6">SUM(AK11:AO11)</f>
        <v>0</v>
      </c>
      <c r="AQ11" s="382">
        <v>0</v>
      </c>
      <c r="AR11" s="371">
        <v>0</v>
      </c>
      <c r="AS11" s="371">
        <v>0</v>
      </c>
      <c r="AT11" s="371">
        <v>0</v>
      </c>
      <c r="AU11" s="491">
        <v>0</v>
      </c>
      <c r="AV11" s="492">
        <f t="shared" ref="AV11:AV56" si="7">SUM(AQ11:AU11)</f>
        <v>0</v>
      </c>
      <c r="AW11" s="382">
        <v>0</v>
      </c>
      <c r="AX11" s="371">
        <v>0</v>
      </c>
      <c r="AY11" s="371">
        <v>0</v>
      </c>
      <c r="AZ11" s="371">
        <v>0</v>
      </c>
      <c r="BA11" s="491">
        <v>0</v>
      </c>
      <c r="BB11" s="492">
        <f t="shared" ref="BB11:BB56" si="8">SUM(AW11:BA11)</f>
        <v>0</v>
      </c>
      <c r="BC11" s="347"/>
      <c r="BD11" s="76"/>
      <c r="BE11" s="352"/>
      <c r="BF11" s="56"/>
      <c r="BG11" s="30">
        <f t="shared" si="0"/>
        <v>0</v>
      </c>
      <c r="BH11" s="479"/>
      <c r="BI11" s="463"/>
      <c r="BJ11" s="258">
        <f>BJ10+1</f>
        <v>2</v>
      </c>
      <c r="BK11" s="489" t="s">
        <v>1129</v>
      </c>
      <c r="BL11" s="275" t="s">
        <v>33</v>
      </c>
      <c r="BM11" s="490">
        <v>3</v>
      </c>
      <c r="BN11" s="493" t="s">
        <v>1130</v>
      </c>
      <c r="BO11" s="494" t="s">
        <v>1131</v>
      </c>
      <c r="BP11" s="494" t="s">
        <v>1132</v>
      </c>
      <c r="BQ11" s="494" t="s">
        <v>1133</v>
      </c>
      <c r="BR11" s="495" t="s">
        <v>1134</v>
      </c>
      <c r="BS11" s="496" t="s">
        <v>1135</v>
      </c>
      <c r="BT11" s="463"/>
    </row>
    <row r="12" spans="1:72" ht="15.75" x14ac:dyDescent="0.3">
      <c r="A12" s="1"/>
      <c r="B12" s="258">
        <f t="shared" ref="B12:B55" si="9">B11+1</f>
        <v>3</v>
      </c>
      <c r="C12" s="489" t="s">
        <v>1136</v>
      </c>
      <c r="D12" s="48" t="s">
        <v>48</v>
      </c>
      <c r="E12" s="275" t="s">
        <v>33</v>
      </c>
      <c r="F12" s="490">
        <v>3</v>
      </c>
      <c r="G12" s="382">
        <v>0</v>
      </c>
      <c r="H12" s="371">
        <v>0</v>
      </c>
      <c r="I12" s="371">
        <v>0</v>
      </c>
      <c r="J12" s="371">
        <v>0</v>
      </c>
      <c r="K12" s="491">
        <v>0</v>
      </c>
      <c r="L12" s="492">
        <f t="shared" si="1"/>
        <v>0</v>
      </c>
      <c r="M12" s="382">
        <v>0</v>
      </c>
      <c r="N12" s="371">
        <v>0</v>
      </c>
      <c r="O12" s="371">
        <v>0</v>
      </c>
      <c r="P12" s="371">
        <v>0</v>
      </c>
      <c r="Q12" s="491">
        <v>0</v>
      </c>
      <c r="R12" s="492">
        <f t="shared" si="2"/>
        <v>0</v>
      </c>
      <c r="S12" s="382">
        <v>0</v>
      </c>
      <c r="T12" s="371">
        <v>0</v>
      </c>
      <c r="U12" s="371">
        <v>0</v>
      </c>
      <c r="V12" s="371">
        <v>0</v>
      </c>
      <c r="W12" s="491">
        <v>0</v>
      </c>
      <c r="X12" s="492">
        <f t="shared" si="3"/>
        <v>0</v>
      </c>
      <c r="Y12" s="382">
        <v>0</v>
      </c>
      <c r="Z12" s="371">
        <v>0</v>
      </c>
      <c r="AA12" s="371">
        <v>0</v>
      </c>
      <c r="AB12" s="371">
        <v>0</v>
      </c>
      <c r="AC12" s="491">
        <v>0</v>
      </c>
      <c r="AD12" s="492">
        <f t="shared" si="4"/>
        <v>0</v>
      </c>
      <c r="AE12" s="382">
        <v>0</v>
      </c>
      <c r="AF12" s="371">
        <v>0</v>
      </c>
      <c r="AG12" s="371">
        <v>0</v>
      </c>
      <c r="AH12" s="371">
        <v>0</v>
      </c>
      <c r="AI12" s="491">
        <v>0</v>
      </c>
      <c r="AJ12" s="492">
        <f t="shared" si="5"/>
        <v>0</v>
      </c>
      <c r="AK12" s="382">
        <v>0</v>
      </c>
      <c r="AL12" s="371">
        <v>0</v>
      </c>
      <c r="AM12" s="371">
        <v>0</v>
      </c>
      <c r="AN12" s="371">
        <v>0</v>
      </c>
      <c r="AO12" s="491">
        <v>0</v>
      </c>
      <c r="AP12" s="492">
        <f t="shared" si="6"/>
        <v>0</v>
      </c>
      <c r="AQ12" s="382">
        <v>0</v>
      </c>
      <c r="AR12" s="371">
        <v>0</v>
      </c>
      <c r="AS12" s="371">
        <v>0</v>
      </c>
      <c r="AT12" s="371">
        <v>0</v>
      </c>
      <c r="AU12" s="491">
        <v>0</v>
      </c>
      <c r="AV12" s="492">
        <f t="shared" si="7"/>
        <v>0</v>
      </c>
      <c r="AW12" s="382">
        <v>0</v>
      </c>
      <c r="AX12" s="371">
        <v>0</v>
      </c>
      <c r="AY12" s="371">
        <v>0</v>
      </c>
      <c r="AZ12" s="371">
        <v>0</v>
      </c>
      <c r="BA12" s="491">
        <v>0</v>
      </c>
      <c r="BB12" s="492">
        <f t="shared" si="8"/>
        <v>0</v>
      </c>
      <c r="BC12" s="347"/>
      <c r="BD12" s="76"/>
      <c r="BE12" s="352"/>
      <c r="BF12" s="56"/>
      <c r="BG12" s="30">
        <f t="shared" si="0"/>
        <v>0</v>
      </c>
      <c r="BH12" s="479"/>
      <c r="BI12" s="463"/>
      <c r="BJ12" s="258">
        <f t="shared" ref="BJ12:BJ55" si="10">BJ11+1</f>
        <v>3</v>
      </c>
      <c r="BK12" s="489" t="s">
        <v>1136</v>
      </c>
      <c r="BL12" s="275" t="s">
        <v>33</v>
      </c>
      <c r="BM12" s="490">
        <v>3</v>
      </c>
      <c r="BN12" s="493" t="s">
        <v>1137</v>
      </c>
      <c r="BO12" s="494" t="s">
        <v>1138</v>
      </c>
      <c r="BP12" s="494" t="s">
        <v>1139</v>
      </c>
      <c r="BQ12" s="494" t="s">
        <v>1140</v>
      </c>
      <c r="BR12" s="495" t="s">
        <v>1141</v>
      </c>
      <c r="BS12" s="496" t="s">
        <v>1142</v>
      </c>
      <c r="BT12" s="463"/>
    </row>
    <row r="13" spans="1:72" ht="15.75" x14ac:dyDescent="0.3">
      <c r="A13" s="1"/>
      <c r="B13" s="258">
        <f t="shared" si="9"/>
        <v>4</v>
      </c>
      <c r="C13" s="489" t="s">
        <v>1143</v>
      </c>
      <c r="D13" s="48" t="s">
        <v>884</v>
      </c>
      <c r="E13" s="275" t="s">
        <v>33</v>
      </c>
      <c r="F13" s="490">
        <v>3</v>
      </c>
      <c r="G13" s="382">
        <v>0</v>
      </c>
      <c r="H13" s="371">
        <v>0</v>
      </c>
      <c r="I13" s="371">
        <v>0</v>
      </c>
      <c r="J13" s="371">
        <v>0</v>
      </c>
      <c r="K13" s="491">
        <v>0</v>
      </c>
      <c r="L13" s="492">
        <f t="shared" si="1"/>
        <v>0</v>
      </c>
      <c r="M13" s="382">
        <v>0</v>
      </c>
      <c r="N13" s="371">
        <v>0</v>
      </c>
      <c r="O13" s="371">
        <v>0</v>
      </c>
      <c r="P13" s="371">
        <v>0</v>
      </c>
      <c r="Q13" s="491">
        <v>0</v>
      </c>
      <c r="R13" s="492">
        <f t="shared" si="2"/>
        <v>0</v>
      </c>
      <c r="S13" s="382">
        <v>0</v>
      </c>
      <c r="T13" s="371">
        <v>0</v>
      </c>
      <c r="U13" s="371">
        <v>0</v>
      </c>
      <c r="V13" s="371">
        <v>0</v>
      </c>
      <c r="W13" s="491">
        <v>0</v>
      </c>
      <c r="X13" s="492">
        <f t="shared" si="3"/>
        <v>0</v>
      </c>
      <c r="Y13" s="382">
        <v>0</v>
      </c>
      <c r="Z13" s="371">
        <v>0</v>
      </c>
      <c r="AA13" s="371">
        <v>0</v>
      </c>
      <c r="AB13" s="371">
        <v>0</v>
      </c>
      <c r="AC13" s="491">
        <v>0</v>
      </c>
      <c r="AD13" s="492">
        <f t="shared" si="4"/>
        <v>0</v>
      </c>
      <c r="AE13" s="382">
        <v>0</v>
      </c>
      <c r="AF13" s="371">
        <v>0</v>
      </c>
      <c r="AG13" s="371">
        <v>0</v>
      </c>
      <c r="AH13" s="371">
        <v>0</v>
      </c>
      <c r="AI13" s="491">
        <v>0</v>
      </c>
      <c r="AJ13" s="492">
        <f t="shared" si="5"/>
        <v>0</v>
      </c>
      <c r="AK13" s="382">
        <v>0</v>
      </c>
      <c r="AL13" s="371">
        <v>2.4303514268366726E-2</v>
      </c>
      <c r="AM13" s="371">
        <v>0</v>
      </c>
      <c r="AN13" s="371">
        <v>0</v>
      </c>
      <c r="AO13" s="491">
        <v>0</v>
      </c>
      <c r="AP13" s="492">
        <f t="shared" si="6"/>
        <v>2.4303514268366726E-2</v>
      </c>
      <c r="AQ13" s="382">
        <v>0</v>
      </c>
      <c r="AR13" s="371">
        <v>0.12330128929734502</v>
      </c>
      <c r="AS13" s="371">
        <v>0</v>
      </c>
      <c r="AT13" s="371">
        <v>0</v>
      </c>
      <c r="AU13" s="491">
        <v>0</v>
      </c>
      <c r="AV13" s="492">
        <f t="shared" si="7"/>
        <v>0.12330128929734502</v>
      </c>
      <c r="AW13" s="382">
        <v>0</v>
      </c>
      <c r="AX13" s="371">
        <v>0.61425322882375666</v>
      </c>
      <c r="AY13" s="371">
        <v>0</v>
      </c>
      <c r="AZ13" s="371">
        <v>0</v>
      </c>
      <c r="BA13" s="491">
        <v>0</v>
      </c>
      <c r="BB13" s="492">
        <f t="shared" si="8"/>
        <v>0.61425322882375666</v>
      </c>
      <c r="BC13" s="347"/>
      <c r="BD13" s="76"/>
      <c r="BE13" s="352"/>
      <c r="BF13" s="56"/>
      <c r="BG13" s="30">
        <f t="shared" si="0"/>
        <v>0</v>
      </c>
      <c r="BH13" s="479"/>
      <c r="BI13" s="463"/>
      <c r="BJ13" s="258">
        <f t="shared" si="10"/>
        <v>4</v>
      </c>
      <c r="BK13" s="489" t="s">
        <v>1143</v>
      </c>
      <c r="BL13" s="275" t="s">
        <v>33</v>
      </c>
      <c r="BM13" s="490">
        <v>3</v>
      </c>
      <c r="BN13" s="493" t="s">
        <v>1144</v>
      </c>
      <c r="BO13" s="494" t="s">
        <v>1145</v>
      </c>
      <c r="BP13" s="494" t="s">
        <v>1146</v>
      </c>
      <c r="BQ13" s="494" t="s">
        <v>1147</v>
      </c>
      <c r="BR13" s="495" t="s">
        <v>1148</v>
      </c>
      <c r="BS13" s="496" t="s">
        <v>1149</v>
      </c>
      <c r="BT13" s="463"/>
    </row>
    <row r="14" spans="1:72" ht="15.75" x14ac:dyDescent="0.3">
      <c r="A14" s="1"/>
      <c r="B14" s="258">
        <f t="shared" si="9"/>
        <v>5</v>
      </c>
      <c r="C14" s="489" t="s">
        <v>1150</v>
      </c>
      <c r="D14" s="497"/>
      <c r="E14" s="275" t="s">
        <v>33</v>
      </c>
      <c r="F14" s="490">
        <v>3</v>
      </c>
      <c r="G14" s="382">
        <v>0</v>
      </c>
      <c r="H14" s="371">
        <v>0</v>
      </c>
      <c r="I14" s="371">
        <v>0</v>
      </c>
      <c r="J14" s="371">
        <v>0</v>
      </c>
      <c r="K14" s="491">
        <v>0</v>
      </c>
      <c r="L14" s="492">
        <f t="shared" si="1"/>
        <v>0</v>
      </c>
      <c r="M14" s="382">
        <v>0</v>
      </c>
      <c r="N14" s="371">
        <v>0</v>
      </c>
      <c r="O14" s="371">
        <v>0</v>
      </c>
      <c r="P14" s="371">
        <v>0</v>
      </c>
      <c r="Q14" s="491">
        <v>0</v>
      </c>
      <c r="R14" s="492">
        <f t="shared" si="2"/>
        <v>0</v>
      </c>
      <c r="S14" s="382">
        <v>0</v>
      </c>
      <c r="T14" s="371">
        <v>0</v>
      </c>
      <c r="U14" s="371">
        <v>0</v>
      </c>
      <c r="V14" s="371">
        <v>0</v>
      </c>
      <c r="W14" s="491">
        <v>0</v>
      </c>
      <c r="X14" s="492">
        <f t="shared" si="3"/>
        <v>0</v>
      </c>
      <c r="Y14" s="382">
        <v>0</v>
      </c>
      <c r="Z14" s="371">
        <v>0</v>
      </c>
      <c r="AA14" s="371">
        <v>0</v>
      </c>
      <c r="AB14" s="371">
        <v>0</v>
      </c>
      <c r="AC14" s="491">
        <v>0</v>
      </c>
      <c r="AD14" s="492">
        <f t="shared" si="4"/>
        <v>0</v>
      </c>
      <c r="AE14" s="382">
        <v>0</v>
      </c>
      <c r="AF14" s="371">
        <v>0</v>
      </c>
      <c r="AG14" s="371">
        <v>0</v>
      </c>
      <c r="AH14" s="371">
        <v>0</v>
      </c>
      <c r="AI14" s="491">
        <v>0</v>
      </c>
      <c r="AJ14" s="492">
        <f t="shared" si="5"/>
        <v>0</v>
      </c>
      <c r="AK14" s="382">
        <v>0</v>
      </c>
      <c r="AL14" s="371">
        <v>0</v>
      </c>
      <c r="AM14" s="371">
        <v>0</v>
      </c>
      <c r="AN14" s="371">
        <v>0</v>
      </c>
      <c r="AO14" s="491">
        <v>0</v>
      </c>
      <c r="AP14" s="492">
        <f t="shared" si="6"/>
        <v>0</v>
      </c>
      <c r="AQ14" s="382">
        <v>0</v>
      </c>
      <c r="AR14" s="371">
        <v>5.5E-2</v>
      </c>
      <c r="AS14" s="371">
        <v>0</v>
      </c>
      <c r="AT14" s="371">
        <v>0</v>
      </c>
      <c r="AU14" s="491">
        <v>0</v>
      </c>
      <c r="AV14" s="492">
        <f t="shared" si="7"/>
        <v>5.5E-2</v>
      </c>
      <c r="AW14" s="382">
        <v>0</v>
      </c>
      <c r="AX14" s="371">
        <v>0.11</v>
      </c>
      <c r="AY14" s="371">
        <v>0</v>
      </c>
      <c r="AZ14" s="371">
        <v>0</v>
      </c>
      <c r="BA14" s="491">
        <v>0</v>
      </c>
      <c r="BB14" s="492">
        <f t="shared" si="8"/>
        <v>0.11</v>
      </c>
      <c r="BC14" s="347"/>
      <c r="BD14" s="76"/>
      <c r="BE14" s="352"/>
      <c r="BF14" s="56"/>
      <c r="BG14" s="30">
        <f t="shared" si="0"/>
        <v>0</v>
      </c>
      <c r="BH14" s="479"/>
      <c r="BI14" s="463"/>
      <c r="BJ14" s="258">
        <f t="shared" si="10"/>
        <v>5</v>
      </c>
      <c r="BK14" s="489" t="s">
        <v>1150</v>
      </c>
      <c r="BL14" s="275" t="s">
        <v>33</v>
      </c>
      <c r="BM14" s="490">
        <v>3</v>
      </c>
      <c r="BN14" s="493" t="s">
        <v>1151</v>
      </c>
      <c r="BO14" s="494" t="s">
        <v>1152</v>
      </c>
      <c r="BP14" s="494" t="s">
        <v>1153</v>
      </c>
      <c r="BQ14" s="494" t="s">
        <v>1154</v>
      </c>
      <c r="BR14" s="495" t="s">
        <v>1155</v>
      </c>
      <c r="BS14" s="496" t="s">
        <v>1156</v>
      </c>
      <c r="BT14" s="463"/>
    </row>
    <row r="15" spans="1:72" ht="15.75" x14ac:dyDescent="0.3">
      <c r="A15" s="1"/>
      <c r="B15" s="258">
        <f t="shared" si="9"/>
        <v>6</v>
      </c>
      <c r="C15" s="489" t="s">
        <v>1157</v>
      </c>
      <c r="D15" s="497"/>
      <c r="E15" s="275" t="s">
        <v>33</v>
      </c>
      <c r="F15" s="490">
        <v>3</v>
      </c>
      <c r="G15" s="382">
        <v>0</v>
      </c>
      <c r="H15" s="371">
        <v>4.9864786900000002</v>
      </c>
      <c r="I15" s="371">
        <v>0</v>
      </c>
      <c r="J15" s="371">
        <v>0</v>
      </c>
      <c r="K15" s="491">
        <v>0</v>
      </c>
      <c r="L15" s="492">
        <f t="shared" si="1"/>
        <v>4.9864786900000002</v>
      </c>
      <c r="M15" s="382">
        <v>4.22059155</v>
      </c>
      <c r="N15" s="371">
        <v>0</v>
      </c>
      <c r="O15" s="371">
        <v>0</v>
      </c>
      <c r="P15" s="371">
        <v>0</v>
      </c>
      <c r="Q15" s="491">
        <v>0</v>
      </c>
      <c r="R15" s="492">
        <f t="shared" si="2"/>
        <v>4.22059155</v>
      </c>
      <c r="S15" s="382">
        <v>1.8258883700000001</v>
      </c>
      <c r="T15" s="371">
        <v>0</v>
      </c>
      <c r="U15" s="371">
        <v>0</v>
      </c>
      <c r="V15" s="371">
        <v>0</v>
      </c>
      <c r="W15" s="491">
        <v>0</v>
      </c>
      <c r="X15" s="492">
        <f t="shared" si="3"/>
        <v>1.8258883700000001</v>
      </c>
      <c r="Y15" s="382">
        <v>0</v>
      </c>
      <c r="Z15" s="371">
        <v>1.5437302751261017</v>
      </c>
      <c r="AA15" s="371">
        <v>0</v>
      </c>
      <c r="AB15" s="371">
        <v>0</v>
      </c>
      <c r="AC15" s="491">
        <v>0</v>
      </c>
      <c r="AD15" s="492">
        <f t="shared" si="4"/>
        <v>1.5437302751261017</v>
      </c>
      <c r="AE15" s="382">
        <v>0</v>
      </c>
      <c r="AF15" s="371">
        <v>0.39617013846108473</v>
      </c>
      <c r="AG15" s="371">
        <v>0</v>
      </c>
      <c r="AH15" s="371">
        <v>0</v>
      </c>
      <c r="AI15" s="491">
        <v>0</v>
      </c>
      <c r="AJ15" s="492">
        <f t="shared" si="5"/>
        <v>0.39617013846108473</v>
      </c>
      <c r="AK15" s="382">
        <v>0</v>
      </c>
      <c r="AL15" s="371">
        <v>0.39617013846108473</v>
      </c>
      <c r="AM15" s="371">
        <v>0</v>
      </c>
      <c r="AN15" s="371">
        <v>0</v>
      </c>
      <c r="AO15" s="491">
        <v>0</v>
      </c>
      <c r="AP15" s="492">
        <f t="shared" si="6"/>
        <v>0.39617013846108473</v>
      </c>
      <c r="AQ15" s="382">
        <v>0</v>
      </c>
      <c r="AR15" s="371">
        <v>0.39617013846108473</v>
      </c>
      <c r="AS15" s="371">
        <v>0</v>
      </c>
      <c r="AT15" s="371">
        <v>0</v>
      </c>
      <c r="AU15" s="491">
        <v>0</v>
      </c>
      <c r="AV15" s="492">
        <f t="shared" si="7"/>
        <v>0.39617013846108473</v>
      </c>
      <c r="AW15" s="382">
        <v>0</v>
      </c>
      <c r="AX15" s="371">
        <v>0.39617013846108473</v>
      </c>
      <c r="AY15" s="371">
        <v>0</v>
      </c>
      <c r="AZ15" s="371">
        <v>0</v>
      </c>
      <c r="BA15" s="491">
        <v>0</v>
      </c>
      <c r="BB15" s="492">
        <f t="shared" si="8"/>
        <v>0.39617013846108473</v>
      </c>
      <c r="BC15" s="347"/>
      <c r="BD15" s="76"/>
      <c r="BE15" s="352"/>
      <c r="BF15" s="56"/>
      <c r="BG15" s="30">
        <f t="shared" si="0"/>
        <v>0</v>
      </c>
      <c r="BH15" s="479"/>
      <c r="BI15" s="463"/>
      <c r="BJ15" s="258">
        <f t="shared" si="10"/>
        <v>6</v>
      </c>
      <c r="BK15" s="489" t="s">
        <v>1157</v>
      </c>
      <c r="BL15" s="275" t="s">
        <v>33</v>
      </c>
      <c r="BM15" s="490">
        <v>3</v>
      </c>
      <c r="BN15" s="493" t="s">
        <v>1158</v>
      </c>
      <c r="BO15" s="494" t="s">
        <v>1159</v>
      </c>
      <c r="BP15" s="494" t="s">
        <v>1160</v>
      </c>
      <c r="BQ15" s="494" t="s">
        <v>1161</v>
      </c>
      <c r="BR15" s="495" t="s">
        <v>1162</v>
      </c>
      <c r="BS15" s="496" t="s">
        <v>1163</v>
      </c>
      <c r="BT15" s="463"/>
    </row>
    <row r="16" spans="1:72" ht="15.75" x14ac:dyDescent="0.3">
      <c r="A16" s="1"/>
      <c r="B16" s="258">
        <f t="shared" si="9"/>
        <v>7</v>
      </c>
      <c r="C16" s="489" t="s">
        <v>1164</v>
      </c>
      <c r="D16" s="497"/>
      <c r="E16" s="275" t="s">
        <v>33</v>
      </c>
      <c r="F16" s="490">
        <v>3</v>
      </c>
      <c r="G16" s="382">
        <v>-5.5119999999853064E-5</v>
      </c>
      <c r="H16" s="371">
        <v>0</v>
      </c>
      <c r="I16" s="371">
        <v>0</v>
      </c>
      <c r="J16" s="371">
        <v>0</v>
      </c>
      <c r="K16" s="491">
        <v>0</v>
      </c>
      <c r="L16" s="492">
        <f t="shared" si="1"/>
        <v>-5.5119999999853064E-5</v>
      </c>
      <c r="M16" s="382">
        <v>0</v>
      </c>
      <c r="N16" s="371">
        <v>0</v>
      </c>
      <c r="O16" s="371">
        <v>0</v>
      </c>
      <c r="P16" s="371">
        <v>0</v>
      </c>
      <c r="Q16" s="491">
        <v>0</v>
      </c>
      <c r="R16" s="492">
        <f t="shared" si="2"/>
        <v>0</v>
      </c>
      <c r="S16" s="382">
        <v>0</v>
      </c>
      <c r="T16" s="371">
        <v>0.60000000000000009</v>
      </c>
      <c r="U16" s="371">
        <v>0</v>
      </c>
      <c r="V16" s="371">
        <v>0</v>
      </c>
      <c r="W16" s="491">
        <v>0</v>
      </c>
      <c r="X16" s="492">
        <f t="shared" si="3"/>
        <v>0.60000000000000009</v>
      </c>
      <c r="Y16" s="382">
        <v>0</v>
      </c>
      <c r="Z16" s="371">
        <v>1.4211150239690407</v>
      </c>
      <c r="AA16" s="371">
        <v>0</v>
      </c>
      <c r="AB16" s="371">
        <v>0</v>
      </c>
      <c r="AC16" s="491">
        <v>0</v>
      </c>
      <c r="AD16" s="492">
        <f t="shared" si="4"/>
        <v>1.4211150239690407</v>
      </c>
      <c r="AE16" s="382">
        <v>0</v>
      </c>
      <c r="AF16" s="371">
        <v>1.4445257304408718</v>
      </c>
      <c r="AG16" s="371">
        <v>0</v>
      </c>
      <c r="AH16" s="371">
        <v>0</v>
      </c>
      <c r="AI16" s="491">
        <v>0</v>
      </c>
      <c r="AJ16" s="492">
        <f t="shared" si="5"/>
        <v>1.4445257304408718</v>
      </c>
      <c r="AK16" s="382">
        <v>0</v>
      </c>
      <c r="AL16" s="371">
        <v>1.6064856380964414</v>
      </c>
      <c r="AM16" s="371">
        <v>0</v>
      </c>
      <c r="AN16" s="371">
        <v>0</v>
      </c>
      <c r="AO16" s="491">
        <v>0</v>
      </c>
      <c r="AP16" s="492">
        <f t="shared" si="6"/>
        <v>1.6064856380964414</v>
      </c>
      <c r="AQ16" s="382">
        <v>0</v>
      </c>
      <c r="AR16" s="371">
        <v>1.4240128514844308</v>
      </c>
      <c r="AS16" s="371">
        <v>0</v>
      </c>
      <c r="AT16" s="371">
        <v>0</v>
      </c>
      <c r="AU16" s="491">
        <v>0</v>
      </c>
      <c r="AV16" s="492">
        <f t="shared" si="7"/>
        <v>1.4240128514844308</v>
      </c>
      <c r="AW16" s="382">
        <v>0</v>
      </c>
      <c r="AX16" s="371">
        <v>1.4184138514904099</v>
      </c>
      <c r="AY16" s="371">
        <v>0</v>
      </c>
      <c r="AZ16" s="371">
        <v>0</v>
      </c>
      <c r="BA16" s="491">
        <v>0</v>
      </c>
      <c r="BB16" s="492">
        <f t="shared" si="8"/>
        <v>1.4184138514904099</v>
      </c>
      <c r="BC16" s="347"/>
      <c r="BD16" s="76"/>
      <c r="BE16" s="352"/>
      <c r="BF16" s="56"/>
      <c r="BG16" s="30">
        <f t="shared" si="0"/>
        <v>0</v>
      </c>
      <c r="BH16" s="479"/>
      <c r="BI16" s="463"/>
      <c r="BJ16" s="258">
        <f t="shared" si="10"/>
        <v>7</v>
      </c>
      <c r="BK16" s="489" t="s">
        <v>1164</v>
      </c>
      <c r="BL16" s="275" t="s">
        <v>33</v>
      </c>
      <c r="BM16" s="490">
        <v>3</v>
      </c>
      <c r="BN16" s="493" t="s">
        <v>1165</v>
      </c>
      <c r="BO16" s="494" t="s">
        <v>1166</v>
      </c>
      <c r="BP16" s="494" t="s">
        <v>1167</v>
      </c>
      <c r="BQ16" s="494" t="s">
        <v>1168</v>
      </c>
      <c r="BR16" s="495" t="s">
        <v>1169</v>
      </c>
      <c r="BS16" s="496" t="s">
        <v>1170</v>
      </c>
      <c r="BT16" s="463"/>
    </row>
    <row r="17" spans="1:72" ht="15.75" x14ac:dyDescent="0.3">
      <c r="A17" s="1"/>
      <c r="B17" s="258">
        <f t="shared" si="9"/>
        <v>8</v>
      </c>
      <c r="C17" s="489" t="s">
        <v>1171</v>
      </c>
      <c r="D17" s="497"/>
      <c r="E17" s="275" t="s">
        <v>33</v>
      </c>
      <c r="F17" s="490">
        <v>3</v>
      </c>
      <c r="G17" s="382">
        <v>1.0086648199999999</v>
      </c>
      <c r="H17" s="371">
        <v>1.45608E-3</v>
      </c>
      <c r="I17" s="371">
        <v>0</v>
      </c>
      <c r="J17" s="371">
        <v>0</v>
      </c>
      <c r="K17" s="491">
        <v>0</v>
      </c>
      <c r="L17" s="492">
        <f t="shared" si="1"/>
        <v>1.0101209</v>
      </c>
      <c r="M17" s="382">
        <v>1.7312722899999999</v>
      </c>
      <c r="N17" s="371">
        <v>0</v>
      </c>
      <c r="O17" s="371">
        <v>0</v>
      </c>
      <c r="P17" s="371">
        <v>0</v>
      </c>
      <c r="Q17" s="491">
        <v>0</v>
      </c>
      <c r="R17" s="492">
        <f t="shared" si="2"/>
        <v>1.7312722899999999</v>
      </c>
      <c r="S17" s="382">
        <v>0.9600375244199999</v>
      </c>
      <c r="T17" s="371">
        <v>0</v>
      </c>
      <c r="U17" s="371">
        <v>0</v>
      </c>
      <c r="V17" s="371">
        <v>0</v>
      </c>
      <c r="W17" s="491">
        <v>0</v>
      </c>
      <c r="X17" s="492">
        <f t="shared" si="3"/>
        <v>0.9600375244199999</v>
      </c>
      <c r="Y17" s="382">
        <v>0</v>
      </c>
      <c r="Z17" s="371">
        <v>0</v>
      </c>
      <c r="AA17" s="371">
        <v>0</v>
      </c>
      <c r="AB17" s="371">
        <v>0</v>
      </c>
      <c r="AC17" s="491">
        <v>0</v>
      </c>
      <c r="AD17" s="492">
        <f t="shared" si="4"/>
        <v>0</v>
      </c>
      <c r="AE17" s="382">
        <v>0</v>
      </c>
      <c r="AF17" s="371">
        <v>0</v>
      </c>
      <c r="AG17" s="371">
        <v>0</v>
      </c>
      <c r="AH17" s="371">
        <v>0</v>
      </c>
      <c r="AI17" s="491">
        <v>0</v>
      </c>
      <c r="AJ17" s="492">
        <f t="shared" si="5"/>
        <v>0</v>
      </c>
      <c r="AK17" s="382">
        <v>0</v>
      </c>
      <c r="AL17" s="371">
        <v>0</v>
      </c>
      <c r="AM17" s="371">
        <v>0</v>
      </c>
      <c r="AN17" s="371">
        <v>0</v>
      </c>
      <c r="AO17" s="491">
        <v>0</v>
      </c>
      <c r="AP17" s="492">
        <f t="shared" si="6"/>
        <v>0</v>
      </c>
      <c r="AQ17" s="382">
        <v>0</v>
      </c>
      <c r="AR17" s="371">
        <v>0</v>
      </c>
      <c r="AS17" s="371">
        <v>0</v>
      </c>
      <c r="AT17" s="371">
        <v>0</v>
      </c>
      <c r="AU17" s="491">
        <v>0</v>
      </c>
      <c r="AV17" s="492">
        <f t="shared" si="7"/>
        <v>0</v>
      </c>
      <c r="AW17" s="382">
        <v>0</v>
      </c>
      <c r="AX17" s="371">
        <v>0</v>
      </c>
      <c r="AY17" s="371">
        <v>0</v>
      </c>
      <c r="AZ17" s="371">
        <v>0</v>
      </c>
      <c r="BA17" s="491">
        <v>0</v>
      </c>
      <c r="BB17" s="492">
        <f t="shared" si="8"/>
        <v>0</v>
      </c>
      <c r="BC17" s="347"/>
      <c r="BD17" s="76"/>
      <c r="BE17" s="352"/>
      <c r="BF17" s="56"/>
      <c r="BG17" s="30">
        <f t="shared" si="0"/>
        <v>0</v>
      </c>
      <c r="BH17" s="479"/>
      <c r="BI17" s="463"/>
      <c r="BJ17" s="258">
        <f t="shared" si="10"/>
        <v>8</v>
      </c>
      <c r="BK17" s="489" t="s">
        <v>1171</v>
      </c>
      <c r="BL17" s="275" t="s">
        <v>33</v>
      </c>
      <c r="BM17" s="490">
        <v>3</v>
      </c>
      <c r="BN17" s="493" t="s">
        <v>1172</v>
      </c>
      <c r="BO17" s="494" t="s">
        <v>1173</v>
      </c>
      <c r="BP17" s="494" t="s">
        <v>1174</v>
      </c>
      <c r="BQ17" s="494" t="s">
        <v>1175</v>
      </c>
      <c r="BR17" s="495" t="s">
        <v>1176</v>
      </c>
      <c r="BS17" s="496" t="s">
        <v>1177</v>
      </c>
      <c r="BT17" s="463"/>
    </row>
    <row r="18" spans="1:72" ht="15.75" x14ac:dyDescent="0.3">
      <c r="A18" s="1"/>
      <c r="B18" s="258">
        <f t="shared" si="9"/>
        <v>9</v>
      </c>
      <c r="C18" s="489" t="s">
        <v>1178</v>
      </c>
      <c r="D18" s="497"/>
      <c r="E18" s="275" t="s">
        <v>33</v>
      </c>
      <c r="F18" s="490">
        <v>3</v>
      </c>
      <c r="G18" s="382">
        <v>0</v>
      </c>
      <c r="H18" s="371">
        <v>0</v>
      </c>
      <c r="I18" s="371">
        <v>0</v>
      </c>
      <c r="J18" s="371">
        <v>0</v>
      </c>
      <c r="K18" s="491">
        <v>0</v>
      </c>
      <c r="L18" s="492">
        <f t="shared" si="1"/>
        <v>0</v>
      </c>
      <c r="M18" s="382">
        <v>0</v>
      </c>
      <c r="N18" s="371">
        <v>0</v>
      </c>
      <c r="O18" s="371">
        <v>0</v>
      </c>
      <c r="P18" s="371">
        <v>0</v>
      </c>
      <c r="Q18" s="491">
        <v>0</v>
      </c>
      <c r="R18" s="492">
        <f t="shared" si="2"/>
        <v>0</v>
      </c>
      <c r="S18" s="382">
        <v>0</v>
      </c>
      <c r="T18" s="371">
        <v>0</v>
      </c>
      <c r="U18" s="371">
        <v>0</v>
      </c>
      <c r="V18" s="371">
        <v>0</v>
      </c>
      <c r="W18" s="491">
        <v>0</v>
      </c>
      <c r="X18" s="492">
        <f t="shared" si="3"/>
        <v>0</v>
      </c>
      <c r="Y18" s="382">
        <v>0</v>
      </c>
      <c r="Z18" s="371">
        <v>0.28613634227927248</v>
      </c>
      <c r="AA18" s="371">
        <v>0</v>
      </c>
      <c r="AB18" s="371">
        <v>0</v>
      </c>
      <c r="AC18" s="491">
        <v>0</v>
      </c>
      <c r="AD18" s="492">
        <f t="shared" si="4"/>
        <v>0.28613634227927248</v>
      </c>
      <c r="AE18" s="382">
        <v>0</v>
      </c>
      <c r="AF18" s="371">
        <v>2.564031819790463</v>
      </c>
      <c r="AG18" s="371">
        <v>0</v>
      </c>
      <c r="AH18" s="371">
        <v>0</v>
      </c>
      <c r="AI18" s="491">
        <v>0</v>
      </c>
      <c r="AJ18" s="492">
        <f t="shared" si="5"/>
        <v>2.564031819790463</v>
      </c>
      <c r="AK18" s="382">
        <v>0</v>
      </c>
      <c r="AL18" s="371">
        <v>3.1551758951310331</v>
      </c>
      <c r="AM18" s="371">
        <v>0</v>
      </c>
      <c r="AN18" s="371">
        <v>0</v>
      </c>
      <c r="AO18" s="491">
        <v>0</v>
      </c>
      <c r="AP18" s="492">
        <f t="shared" si="6"/>
        <v>3.1551758951310331</v>
      </c>
      <c r="AQ18" s="382">
        <v>0</v>
      </c>
      <c r="AR18" s="371">
        <v>2.8368513503996198</v>
      </c>
      <c r="AS18" s="371">
        <v>0</v>
      </c>
      <c r="AT18" s="371">
        <v>0</v>
      </c>
      <c r="AU18" s="491">
        <v>0</v>
      </c>
      <c r="AV18" s="492">
        <f t="shared" si="7"/>
        <v>2.8368513503996198</v>
      </c>
      <c r="AW18" s="382">
        <v>0</v>
      </c>
      <c r="AX18" s="371">
        <v>1.0938061464053042</v>
      </c>
      <c r="AY18" s="371">
        <v>0</v>
      </c>
      <c r="AZ18" s="371">
        <v>0</v>
      </c>
      <c r="BA18" s="491">
        <v>0</v>
      </c>
      <c r="BB18" s="492">
        <f t="shared" si="8"/>
        <v>1.0938061464053042</v>
      </c>
      <c r="BC18" s="347"/>
      <c r="BD18" s="76"/>
      <c r="BE18" s="352"/>
      <c r="BF18" s="56"/>
      <c r="BG18" s="30">
        <f t="shared" si="0"/>
        <v>0</v>
      </c>
      <c r="BH18" s="479"/>
      <c r="BI18" s="463"/>
      <c r="BJ18" s="258">
        <f t="shared" si="10"/>
        <v>9</v>
      </c>
      <c r="BK18" s="489" t="s">
        <v>1178</v>
      </c>
      <c r="BL18" s="275" t="s">
        <v>33</v>
      </c>
      <c r="BM18" s="490">
        <v>3</v>
      </c>
      <c r="BN18" s="493" t="s">
        <v>1179</v>
      </c>
      <c r="BO18" s="494" t="s">
        <v>1180</v>
      </c>
      <c r="BP18" s="494" t="s">
        <v>1181</v>
      </c>
      <c r="BQ18" s="494" t="s">
        <v>1182</v>
      </c>
      <c r="BR18" s="495" t="s">
        <v>1183</v>
      </c>
      <c r="BS18" s="496" t="s">
        <v>1184</v>
      </c>
      <c r="BT18" s="463"/>
    </row>
    <row r="19" spans="1:72" ht="15.75" x14ac:dyDescent="0.3">
      <c r="A19" s="1"/>
      <c r="B19" s="258">
        <f t="shared" si="9"/>
        <v>10</v>
      </c>
      <c r="C19" s="489" t="s">
        <v>1185</v>
      </c>
      <c r="D19" s="497"/>
      <c r="E19" s="275" t="s">
        <v>33</v>
      </c>
      <c r="F19" s="490">
        <v>3</v>
      </c>
      <c r="G19" s="382">
        <v>0</v>
      </c>
      <c r="H19" s="371">
        <v>12.724</v>
      </c>
      <c r="I19" s="371">
        <v>0</v>
      </c>
      <c r="J19" s="371">
        <v>0</v>
      </c>
      <c r="K19" s="491">
        <v>0</v>
      </c>
      <c r="L19" s="492">
        <f t="shared" si="1"/>
        <v>12.724</v>
      </c>
      <c r="M19" s="382">
        <v>0</v>
      </c>
      <c r="N19" s="371">
        <v>12.441665507423375</v>
      </c>
      <c r="O19" s="371">
        <v>0</v>
      </c>
      <c r="P19" s="371">
        <v>0</v>
      </c>
      <c r="Q19" s="491">
        <v>0</v>
      </c>
      <c r="R19" s="492">
        <f t="shared" si="2"/>
        <v>12.441665507423375</v>
      </c>
      <c r="S19" s="382">
        <v>0</v>
      </c>
      <c r="T19" s="371">
        <v>5.0939375493126251</v>
      </c>
      <c r="U19" s="371">
        <v>0</v>
      </c>
      <c r="V19" s="371">
        <v>0</v>
      </c>
      <c r="W19" s="491">
        <v>0</v>
      </c>
      <c r="X19" s="492">
        <f t="shared" si="3"/>
        <v>5.0939375493126251</v>
      </c>
      <c r="Y19" s="382">
        <v>0</v>
      </c>
      <c r="Z19" s="371">
        <v>9.2939785239721289</v>
      </c>
      <c r="AA19" s="371">
        <v>0</v>
      </c>
      <c r="AB19" s="371">
        <v>0</v>
      </c>
      <c r="AC19" s="491">
        <v>0</v>
      </c>
      <c r="AD19" s="492">
        <f t="shared" si="4"/>
        <v>9.2939785239721289</v>
      </c>
      <c r="AE19" s="382">
        <v>0</v>
      </c>
      <c r="AF19" s="371">
        <v>11.151275978278028</v>
      </c>
      <c r="AG19" s="371">
        <v>0</v>
      </c>
      <c r="AH19" s="371">
        <v>0</v>
      </c>
      <c r="AI19" s="491">
        <v>0</v>
      </c>
      <c r="AJ19" s="492">
        <f t="shared" si="5"/>
        <v>11.151275978278028</v>
      </c>
      <c r="AK19" s="382">
        <v>0</v>
      </c>
      <c r="AL19" s="371">
        <v>12.209141212163626</v>
      </c>
      <c r="AM19" s="371">
        <v>0</v>
      </c>
      <c r="AN19" s="371">
        <v>0</v>
      </c>
      <c r="AO19" s="491">
        <v>0</v>
      </c>
      <c r="AP19" s="492">
        <f t="shared" si="6"/>
        <v>12.209141212163626</v>
      </c>
      <c r="AQ19" s="382">
        <v>0</v>
      </c>
      <c r="AR19" s="371">
        <v>20.726598803673983</v>
      </c>
      <c r="AS19" s="371">
        <v>0</v>
      </c>
      <c r="AT19" s="371">
        <v>0</v>
      </c>
      <c r="AU19" s="491">
        <v>0</v>
      </c>
      <c r="AV19" s="492">
        <f t="shared" si="7"/>
        <v>20.726598803673983</v>
      </c>
      <c r="AW19" s="382">
        <v>0</v>
      </c>
      <c r="AX19" s="371">
        <v>7.67370671479914</v>
      </c>
      <c r="AY19" s="371">
        <v>0</v>
      </c>
      <c r="AZ19" s="371">
        <v>0</v>
      </c>
      <c r="BA19" s="491">
        <v>0</v>
      </c>
      <c r="BB19" s="492">
        <f t="shared" si="8"/>
        <v>7.67370671479914</v>
      </c>
      <c r="BC19" s="347"/>
      <c r="BD19" s="76"/>
      <c r="BE19" s="352"/>
      <c r="BF19" s="56"/>
      <c r="BG19" s="30">
        <f t="shared" si="0"/>
        <v>0</v>
      </c>
      <c r="BH19" s="479"/>
      <c r="BI19" s="463"/>
      <c r="BJ19" s="258">
        <f t="shared" si="10"/>
        <v>10</v>
      </c>
      <c r="BK19" s="489" t="s">
        <v>1185</v>
      </c>
      <c r="BL19" s="275" t="s">
        <v>33</v>
      </c>
      <c r="BM19" s="490">
        <v>3</v>
      </c>
      <c r="BN19" s="493" t="s">
        <v>1186</v>
      </c>
      <c r="BO19" s="494" t="s">
        <v>1187</v>
      </c>
      <c r="BP19" s="494" t="s">
        <v>1188</v>
      </c>
      <c r="BQ19" s="494" t="s">
        <v>1189</v>
      </c>
      <c r="BR19" s="495" t="s">
        <v>1190</v>
      </c>
      <c r="BS19" s="496" t="s">
        <v>1191</v>
      </c>
      <c r="BT19" s="463"/>
    </row>
    <row r="20" spans="1:72" ht="25.5" x14ac:dyDescent="0.3">
      <c r="A20" s="1"/>
      <c r="B20" s="258">
        <f t="shared" si="9"/>
        <v>11</v>
      </c>
      <c r="C20" s="489" t="s">
        <v>1192</v>
      </c>
      <c r="D20" s="497"/>
      <c r="E20" s="275" t="s">
        <v>33</v>
      </c>
      <c r="F20" s="490">
        <v>3</v>
      </c>
      <c r="G20" s="382">
        <v>36.135613589731257</v>
      </c>
      <c r="H20" s="371">
        <v>0</v>
      </c>
      <c r="I20" s="371">
        <v>0</v>
      </c>
      <c r="J20" s="371">
        <v>0</v>
      </c>
      <c r="K20" s="491">
        <v>0</v>
      </c>
      <c r="L20" s="492">
        <f t="shared" si="1"/>
        <v>36.135613589731257</v>
      </c>
      <c r="M20" s="382">
        <v>41.564710670178272</v>
      </c>
      <c r="N20" s="371">
        <v>0</v>
      </c>
      <c r="O20" s="371">
        <v>0</v>
      </c>
      <c r="P20" s="371">
        <v>0</v>
      </c>
      <c r="Q20" s="491">
        <v>0</v>
      </c>
      <c r="R20" s="492">
        <f t="shared" si="2"/>
        <v>41.564710670178272</v>
      </c>
      <c r="S20" s="382">
        <v>25.12694725906761</v>
      </c>
      <c r="T20" s="371">
        <v>0</v>
      </c>
      <c r="U20" s="371">
        <v>0</v>
      </c>
      <c r="V20" s="371">
        <v>0</v>
      </c>
      <c r="W20" s="491">
        <v>0</v>
      </c>
      <c r="X20" s="492">
        <f t="shared" si="3"/>
        <v>25.12694725906761</v>
      </c>
      <c r="Y20" s="382">
        <v>0.36173679304177081</v>
      </c>
      <c r="Z20" s="371">
        <v>0</v>
      </c>
      <c r="AA20" s="371">
        <v>0</v>
      </c>
      <c r="AB20" s="371">
        <v>0</v>
      </c>
      <c r="AC20" s="491">
        <v>0</v>
      </c>
      <c r="AD20" s="492">
        <f t="shared" si="4"/>
        <v>0.36173679304177081</v>
      </c>
      <c r="AE20" s="382">
        <v>1.8569298299308763</v>
      </c>
      <c r="AF20" s="371">
        <v>0</v>
      </c>
      <c r="AG20" s="371">
        <v>0</v>
      </c>
      <c r="AH20" s="371">
        <v>0</v>
      </c>
      <c r="AI20" s="491">
        <v>0</v>
      </c>
      <c r="AJ20" s="492">
        <f t="shared" si="5"/>
        <v>1.8569298299308763</v>
      </c>
      <c r="AK20" s="382">
        <v>3.6629881828855426</v>
      </c>
      <c r="AL20" s="371">
        <v>0</v>
      </c>
      <c r="AM20" s="371">
        <v>0</v>
      </c>
      <c r="AN20" s="371">
        <v>0</v>
      </c>
      <c r="AO20" s="491">
        <v>0</v>
      </c>
      <c r="AP20" s="492">
        <f t="shared" si="6"/>
        <v>3.6629881828855426</v>
      </c>
      <c r="AQ20" s="382">
        <v>21.421099590009742</v>
      </c>
      <c r="AR20" s="371">
        <v>0</v>
      </c>
      <c r="AS20" s="371">
        <v>0</v>
      </c>
      <c r="AT20" s="371">
        <v>0</v>
      </c>
      <c r="AU20" s="491">
        <v>0</v>
      </c>
      <c r="AV20" s="492">
        <f t="shared" si="7"/>
        <v>21.421099590009742</v>
      </c>
      <c r="AW20" s="382">
        <v>38.631038537898064</v>
      </c>
      <c r="AX20" s="371">
        <v>0</v>
      </c>
      <c r="AY20" s="371">
        <v>0</v>
      </c>
      <c r="AZ20" s="371">
        <v>0</v>
      </c>
      <c r="BA20" s="491">
        <v>0</v>
      </c>
      <c r="BB20" s="492">
        <f t="shared" si="8"/>
        <v>38.631038537898064</v>
      </c>
      <c r="BC20" s="347"/>
      <c r="BD20" s="76"/>
      <c r="BE20" s="352"/>
      <c r="BF20" s="56"/>
      <c r="BG20" s="30">
        <f t="shared" si="0"/>
        <v>0</v>
      </c>
      <c r="BH20" s="479"/>
      <c r="BI20" s="463"/>
      <c r="BJ20" s="258">
        <f t="shared" si="10"/>
        <v>11</v>
      </c>
      <c r="BK20" s="489" t="s">
        <v>1192</v>
      </c>
      <c r="BL20" s="275" t="s">
        <v>33</v>
      </c>
      <c r="BM20" s="490">
        <v>3</v>
      </c>
      <c r="BN20" s="493" t="s">
        <v>1193</v>
      </c>
      <c r="BO20" s="494" t="s">
        <v>1194</v>
      </c>
      <c r="BP20" s="494" t="s">
        <v>1195</v>
      </c>
      <c r="BQ20" s="494" t="s">
        <v>1196</v>
      </c>
      <c r="BR20" s="495" t="s">
        <v>1197</v>
      </c>
      <c r="BS20" s="496" t="s">
        <v>1198</v>
      </c>
      <c r="BT20" s="463"/>
    </row>
    <row r="21" spans="1:72" ht="15.75" x14ac:dyDescent="0.3">
      <c r="A21" s="1"/>
      <c r="B21" s="258">
        <f t="shared" si="9"/>
        <v>12</v>
      </c>
      <c r="C21" s="489" t="s">
        <v>1199</v>
      </c>
      <c r="D21" s="497"/>
      <c r="E21" s="275" t="s">
        <v>33</v>
      </c>
      <c r="F21" s="490">
        <v>3</v>
      </c>
      <c r="G21" s="382">
        <v>0</v>
      </c>
      <c r="H21" s="371">
        <v>1.59298703</v>
      </c>
      <c r="I21" s="371">
        <v>0</v>
      </c>
      <c r="J21" s="371">
        <v>0</v>
      </c>
      <c r="K21" s="491">
        <v>0</v>
      </c>
      <c r="L21" s="492">
        <f t="shared" si="1"/>
        <v>1.59298703</v>
      </c>
      <c r="M21" s="382">
        <v>0</v>
      </c>
      <c r="N21" s="371">
        <v>0</v>
      </c>
      <c r="O21" s="371">
        <v>0</v>
      </c>
      <c r="P21" s="371">
        <v>0</v>
      </c>
      <c r="Q21" s="491">
        <v>0</v>
      </c>
      <c r="R21" s="492">
        <f t="shared" si="2"/>
        <v>0</v>
      </c>
      <c r="S21" s="382">
        <v>0</v>
      </c>
      <c r="T21" s="371">
        <v>0</v>
      </c>
      <c r="U21" s="371">
        <v>0</v>
      </c>
      <c r="V21" s="371">
        <v>0</v>
      </c>
      <c r="W21" s="491">
        <v>0</v>
      </c>
      <c r="X21" s="492">
        <f t="shared" si="3"/>
        <v>0</v>
      </c>
      <c r="Y21" s="382">
        <v>0</v>
      </c>
      <c r="Z21" s="371">
        <v>0</v>
      </c>
      <c r="AA21" s="371">
        <v>0</v>
      </c>
      <c r="AB21" s="371">
        <v>0</v>
      </c>
      <c r="AC21" s="491">
        <v>0</v>
      </c>
      <c r="AD21" s="492">
        <f t="shared" si="4"/>
        <v>0</v>
      </c>
      <c r="AE21" s="382">
        <v>0</v>
      </c>
      <c r="AF21" s="371">
        <v>0</v>
      </c>
      <c r="AG21" s="371">
        <v>0</v>
      </c>
      <c r="AH21" s="371">
        <v>0</v>
      </c>
      <c r="AI21" s="491">
        <v>0</v>
      </c>
      <c r="AJ21" s="492">
        <f t="shared" si="5"/>
        <v>0</v>
      </c>
      <c r="AK21" s="382">
        <v>0</v>
      </c>
      <c r="AL21" s="371">
        <v>0</v>
      </c>
      <c r="AM21" s="371">
        <v>0</v>
      </c>
      <c r="AN21" s="371">
        <v>0</v>
      </c>
      <c r="AO21" s="491">
        <v>0</v>
      </c>
      <c r="AP21" s="492">
        <f t="shared" si="6"/>
        <v>0</v>
      </c>
      <c r="AQ21" s="382">
        <v>0</v>
      </c>
      <c r="AR21" s="371">
        <v>0</v>
      </c>
      <c r="AS21" s="371">
        <v>0</v>
      </c>
      <c r="AT21" s="371">
        <v>0</v>
      </c>
      <c r="AU21" s="491">
        <v>0</v>
      </c>
      <c r="AV21" s="492">
        <f t="shared" si="7"/>
        <v>0</v>
      </c>
      <c r="AW21" s="382">
        <v>0</v>
      </c>
      <c r="AX21" s="371">
        <v>0</v>
      </c>
      <c r="AY21" s="371">
        <v>0</v>
      </c>
      <c r="AZ21" s="371">
        <v>0</v>
      </c>
      <c r="BA21" s="491">
        <v>0</v>
      </c>
      <c r="BB21" s="492">
        <f t="shared" si="8"/>
        <v>0</v>
      </c>
      <c r="BC21" s="347"/>
      <c r="BD21" s="76"/>
      <c r="BE21" s="352"/>
      <c r="BF21" s="56"/>
      <c r="BG21" s="30">
        <f t="shared" si="0"/>
        <v>0</v>
      </c>
      <c r="BH21" s="479"/>
      <c r="BI21" s="463"/>
      <c r="BJ21" s="258">
        <f t="shared" si="10"/>
        <v>12</v>
      </c>
      <c r="BK21" s="489" t="s">
        <v>1199</v>
      </c>
      <c r="BL21" s="275" t="s">
        <v>33</v>
      </c>
      <c r="BM21" s="490">
        <v>3</v>
      </c>
      <c r="BN21" s="493" t="s">
        <v>1200</v>
      </c>
      <c r="BO21" s="494" t="s">
        <v>1201</v>
      </c>
      <c r="BP21" s="494" t="s">
        <v>1202</v>
      </c>
      <c r="BQ21" s="494" t="s">
        <v>1203</v>
      </c>
      <c r="BR21" s="495" t="s">
        <v>1204</v>
      </c>
      <c r="BS21" s="496" t="s">
        <v>1205</v>
      </c>
      <c r="BT21" s="463"/>
    </row>
    <row r="22" spans="1:72" ht="15.75" x14ac:dyDescent="0.3">
      <c r="A22" s="1"/>
      <c r="B22" s="258">
        <f t="shared" si="9"/>
        <v>13</v>
      </c>
      <c r="C22" s="489" t="s">
        <v>1206</v>
      </c>
      <c r="D22" s="497"/>
      <c r="E22" s="275" t="s">
        <v>33</v>
      </c>
      <c r="F22" s="490">
        <v>3</v>
      </c>
      <c r="G22" s="382">
        <v>0</v>
      </c>
      <c r="H22" s="371">
        <v>0</v>
      </c>
      <c r="I22" s="371">
        <v>0</v>
      </c>
      <c r="J22" s="371">
        <v>0</v>
      </c>
      <c r="K22" s="491">
        <v>0</v>
      </c>
      <c r="L22" s="492">
        <f t="shared" si="1"/>
        <v>0</v>
      </c>
      <c r="M22" s="382">
        <v>0</v>
      </c>
      <c r="N22" s="371">
        <v>0.92604875262699993</v>
      </c>
      <c r="O22" s="371">
        <v>0</v>
      </c>
      <c r="P22" s="371">
        <v>0</v>
      </c>
      <c r="Q22" s="491">
        <v>0</v>
      </c>
      <c r="R22" s="492">
        <f t="shared" si="2"/>
        <v>0.92604875262699993</v>
      </c>
      <c r="S22" s="382">
        <v>0</v>
      </c>
      <c r="T22" s="371">
        <v>1.2454079205730002</v>
      </c>
      <c r="U22" s="371">
        <v>0</v>
      </c>
      <c r="V22" s="371">
        <v>0</v>
      </c>
      <c r="W22" s="491">
        <v>0</v>
      </c>
      <c r="X22" s="492">
        <f t="shared" si="3"/>
        <v>1.2454079205730002</v>
      </c>
      <c r="Y22" s="382">
        <v>0</v>
      </c>
      <c r="Z22" s="371">
        <v>2.4376360000029997</v>
      </c>
      <c r="AA22" s="371">
        <v>0</v>
      </c>
      <c r="AB22" s="371">
        <v>0</v>
      </c>
      <c r="AC22" s="491">
        <v>0</v>
      </c>
      <c r="AD22" s="492">
        <f t="shared" si="4"/>
        <v>2.4376360000029997</v>
      </c>
      <c r="AE22" s="382">
        <v>0</v>
      </c>
      <c r="AF22" s="371">
        <v>7.4600000001000005E-2</v>
      </c>
      <c r="AG22" s="371">
        <v>0</v>
      </c>
      <c r="AH22" s="371">
        <v>0</v>
      </c>
      <c r="AI22" s="491">
        <v>0</v>
      </c>
      <c r="AJ22" s="492">
        <f t="shared" si="5"/>
        <v>7.4600000001000005E-2</v>
      </c>
      <c r="AK22" s="382">
        <v>0</v>
      </c>
      <c r="AL22" s="371">
        <v>0</v>
      </c>
      <c r="AM22" s="371">
        <v>0</v>
      </c>
      <c r="AN22" s="371">
        <v>0</v>
      </c>
      <c r="AO22" s="491">
        <v>0</v>
      </c>
      <c r="AP22" s="492">
        <f t="shared" si="6"/>
        <v>0</v>
      </c>
      <c r="AQ22" s="382">
        <v>0</v>
      </c>
      <c r="AR22" s="371">
        <v>0</v>
      </c>
      <c r="AS22" s="371">
        <v>0</v>
      </c>
      <c r="AT22" s="371">
        <v>0</v>
      </c>
      <c r="AU22" s="491">
        <v>0</v>
      </c>
      <c r="AV22" s="492">
        <f t="shared" si="7"/>
        <v>0</v>
      </c>
      <c r="AW22" s="382">
        <v>0</v>
      </c>
      <c r="AX22" s="371">
        <v>0</v>
      </c>
      <c r="AY22" s="371">
        <v>0</v>
      </c>
      <c r="AZ22" s="371">
        <v>0</v>
      </c>
      <c r="BA22" s="491">
        <v>0</v>
      </c>
      <c r="BB22" s="492">
        <f t="shared" si="8"/>
        <v>0</v>
      </c>
      <c r="BC22" s="347"/>
      <c r="BD22" s="76"/>
      <c r="BE22" s="352"/>
      <c r="BF22" s="264"/>
      <c r="BG22" s="30">
        <f t="shared" si="0"/>
        <v>0</v>
      </c>
      <c r="BH22" s="479"/>
      <c r="BI22" s="463"/>
      <c r="BJ22" s="258">
        <f t="shared" si="10"/>
        <v>13</v>
      </c>
      <c r="BK22" s="489" t="s">
        <v>1206</v>
      </c>
      <c r="BL22" s="275" t="s">
        <v>33</v>
      </c>
      <c r="BM22" s="490">
        <v>3</v>
      </c>
      <c r="BN22" s="493" t="s">
        <v>1207</v>
      </c>
      <c r="BO22" s="494" t="s">
        <v>1208</v>
      </c>
      <c r="BP22" s="494" t="s">
        <v>1209</v>
      </c>
      <c r="BQ22" s="494" t="s">
        <v>1210</v>
      </c>
      <c r="BR22" s="495" t="s">
        <v>1211</v>
      </c>
      <c r="BS22" s="496" t="s">
        <v>1212</v>
      </c>
      <c r="BT22" s="463"/>
    </row>
    <row r="23" spans="1:72" ht="15.75" x14ac:dyDescent="0.3">
      <c r="A23" s="1"/>
      <c r="B23" s="258">
        <f t="shared" si="9"/>
        <v>14</v>
      </c>
      <c r="C23" s="489" t="s">
        <v>1213</v>
      </c>
      <c r="D23" s="497"/>
      <c r="E23" s="275" t="s">
        <v>33</v>
      </c>
      <c r="F23" s="490">
        <v>3</v>
      </c>
      <c r="G23" s="382">
        <v>0</v>
      </c>
      <c r="H23" s="371">
        <v>0</v>
      </c>
      <c r="I23" s="371">
        <v>0</v>
      </c>
      <c r="J23" s="371">
        <v>0</v>
      </c>
      <c r="K23" s="491">
        <v>0</v>
      </c>
      <c r="L23" s="492">
        <f t="shared" si="1"/>
        <v>0</v>
      </c>
      <c r="M23" s="382">
        <v>0</v>
      </c>
      <c r="N23" s="371">
        <v>0</v>
      </c>
      <c r="O23" s="371">
        <v>0</v>
      </c>
      <c r="P23" s="371">
        <v>0</v>
      </c>
      <c r="Q23" s="491">
        <v>0</v>
      </c>
      <c r="R23" s="492">
        <f t="shared" si="2"/>
        <v>0</v>
      </c>
      <c r="S23" s="382">
        <v>0</v>
      </c>
      <c r="T23" s="371">
        <v>0</v>
      </c>
      <c r="U23" s="371">
        <v>0</v>
      </c>
      <c r="V23" s="371">
        <v>0</v>
      </c>
      <c r="W23" s="491">
        <v>0</v>
      </c>
      <c r="X23" s="492">
        <f t="shared" si="3"/>
        <v>0</v>
      </c>
      <c r="Y23" s="382">
        <v>0</v>
      </c>
      <c r="Z23" s="371">
        <v>0</v>
      </c>
      <c r="AA23" s="371">
        <v>0</v>
      </c>
      <c r="AB23" s="371">
        <v>0</v>
      </c>
      <c r="AC23" s="491">
        <v>0</v>
      </c>
      <c r="AD23" s="492">
        <f t="shared" si="4"/>
        <v>0</v>
      </c>
      <c r="AE23" s="382">
        <v>0</v>
      </c>
      <c r="AF23" s="371">
        <v>0</v>
      </c>
      <c r="AG23" s="371">
        <v>0</v>
      </c>
      <c r="AH23" s="371">
        <v>0</v>
      </c>
      <c r="AI23" s="491">
        <v>0</v>
      </c>
      <c r="AJ23" s="492">
        <f t="shared" si="5"/>
        <v>0</v>
      </c>
      <c r="AK23" s="382">
        <v>0</v>
      </c>
      <c r="AL23" s="371">
        <v>0</v>
      </c>
      <c r="AM23" s="371">
        <v>0</v>
      </c>
      <c r="AN23" s="371">
        <v>0</v>
      </c>
      <c r="AO23" s="491">
        <v>0</v>
      </c>
      <c r="AP23" s="492">
        <f t="shared" si="6"/>
        <v>0</v>
      </c>
      <c r="AQ23" s="382">
        <v>0</v>
      </c>
      <c r="AR23" s="371">
        <v>0</v>
      </c>
      <c r="AS23" s="371">
        <v>0</v>
      </c>
      <c r="AT23" s="371">
        <v>0</v>
      </c>
      <c r="AU23" s="491">
        <v>0</v>
      </c>
      <c r="AV23" s="492">
        <f t="shared" si="7"/>
        <v>0</v>
      </c>
      <c r="AW23" s="382">
        <v>0</v>
      </c>
      <c r="AX23" s="371">
        <v>0</v>
      </c>
      <c r="AY23" s="371">
        <v>0</v>
      </c>
      <c r="AZ23" s="371">
        <v>0</v>
      </c>
      <c r="BA23" s="491">
        <v>0</v>
      </c>
      <c r="BB23" s="492">
        <f t="shared" si="8"/>
        <v>0</v>
      </c>
      <c r="BC23" s="347"/>
      <c r="BD23" s="76"/>
      <c r="BE23" s="352"/>
      <c r="BF23" s="264"/>
      <c r="BG23" s="30">
        <f t="shared" si="0"/>
        <v>0</v>
      </c>
      <c r="BH23" s="479"/>
      <c r="BI23" s="463"/>
      <c r="BJ23" s="258">
        <f t="shared" si="10"/>
        <v>14</v>
      </c>
      <c r="BK23" s="489" t="s">
        <v>1213</v>
      </c>
      <c r="BL23" s="275" t="s">
        <v>33</v>
      </c>
      <c r="BM23" s="490">
        <v>3</v>
      </c>
      <c r="BN23" s="493" t="s">
        <v>1214</v>
      </c>
      <c r="BO23" s="494" t="s">
        <v>1215</v>
      </c>
      <c r="BP23" s="494" t="s">
        <v>1216</v>
      </c>
      <c r="BQ23" s="494" t="s">
        <v>1217</v>
      </c>
      <c r="BR23" s="495" t="s">
        <v>1218</v>
      </c>
      <c r="BS23" s="496" t="s">
        <v>1219</v>
      </c>
      <c r="BT23" s="463"/>
    </row>
    <row r="24" spans="1:72" ht="15.75" x14ac:dyDescent="0.3">
      <c r="A24" s="1"/>
      <c r="B24" s="258">
        <f t="shared" si="9"/>
        <v>15</v>
      </c>
      <c r="C24" s="489" t="s">
        <v>1220</v>
      </c>
      <c r="D24" s="497"/>
      <c r="E24" s="275" t="s">
        <v>33</v>
      </c>
      <c r="F24" s="490">
        <v>3</v>
      </c>
      <c r="G24" s="382">
        <v>0</v>
      </c>
      <c r="H24" s="371">
        <v>0</v>
      </c>
      <c r="I24" s="371">
        <v>0</v>
      </c>
      <c r="J24" s="371">
        <v>0</v>
      </c>
      <c r="K24" s="491">
        <v>0</v>
      </c>
      <c r="L24" s="492">
        <f t="shared" si="1"/>
        <v>0</v>
      </c>
      <c r="M24" s="382">
        <v>0</v>
      </c>
      <c r="N24" s="371">
        <v>0</v>
      </c>
      <c r="O24" s="371">
        <v>0</v>
      </c>
      <c r="P24" s="371">
        <v>0</v>
      </c>
      <c r="Q24" s="491">
        <v>0</v>
      </c>
      <c r="R24" s="492">
        <f t="shared" si="2"/>
        <v>0</v>
      </c>
      <c r="S24" s="382">
        <v>0</v>
      </c>
      <c r="T24" s="371">
        <v>0</v>
      </c>
      <c r="U24" s="371">
        <v>0</v>
      </c>
      <c r="V24" s="371">
        <v>0</v>
      </c>
      <c r="W24" s="491">
        <v>0</v>
      </c>
      <c r="X24" s="492">
        <f t="shared" si="3"/>
        <v>0</v>
      </c>
      <c r="Y24" s="382">
        <v>0</v>
      </c>
      <c r="Z24" s="371">
        <v>0</v>
      </c>
      <c r="AA24" s="371">
        <v>0</v>
      </c>
      <c r="AB24" s="371">
        <v>0</v>
      </c>
      <c r="AC24" s="491">
        <v>0</v>
      </c>
      <c r="AD24" s="492">
        <f t="shared" si="4"/>
        <v>0</v>
      </c>
      <c r="AE24" s="382">
        <v>0</v>
      </c>
      <c r="AF24" s="371">
        <v>0</v>
      </c>
      <c r="AG24" s="371">
        <v>0</v>
      </c>
      <c r="AH24" s="371">
        <v>0</v>
      </c>
      <c r="AI24" s="491">
        <v>0</v>
      </c>
      <c r="AJ24" s="492">
        <f t="shared" si="5"/>
        <v>0</v>
      </c>
      <c r="AK24" s="382">
        <v>0</v>
      </c>
      <c r="AL24" s="371">
        <v>0</v>
      </c>
      <c r="AM24" s="371">
        <v>0</v>
      </c>
      <c r="AN24" s="371">
        <v>0</v>
      </c>
      <c r="AO24" s="491">
        <v>0</v>
      </c>
      <c r="AP24" s="492">
        <f t="shared" si="6"/>
        <v>0</v>
      </c>
      <c r="AQ24" s="382">
        <v>0</v>
      </c>
      <c r="AR24" s="371">
        <v>0</v>
      </c>
      <c r="AS24" s="371">
        <v>0</v>
      </c>
      <c r="AT24" s="371">
        <v>0</v>
      </c>
      <c r="AU24" s="491">
        <v>0</v>
      </c>
      <c r="AV24" s="492">
        <f t="shared" si="7"/>
        <v>0</v>
      </c>
      <c r="AW24" s="382">
        <v>0</v>
      </c>
      <c r="AX24" s="371">
        <v>0</v>
      </c>
      <c r="AY24" s="371">
        <v>0</v>
      </c>
      <c r="AZ24" s="371">
        <v>0</v>
      </c>
      <c r="BA24" s="491">
        <v>0</v>
      </c>
      <c r="BB24" s="492">
        <f t="shared" si="8"/>
        <v>0</v>
      </c>
      <c r="BC24" s="347"/>
      <c r="BD24" s="76"/>
      <c r="BE24" s="352"/>
      <c r="BF24" s="264"/>
      <c r="BG24" s="30">
        <f t="shared" si="0"/>
        <v>0</v>
      </c>
      <c r="BH24" s="479"/>
      <c r="BI24" s="463"/>
      <c r="BJ24" s="258">
        <f t="shared" si="10"/>
        <v>15</v>
      </c>
      <c r="BK24" s="489" t="s">
        <v>1220</v>
      </c>
      <c r="BL24" s="275" t="s">
        <v>33</v>
      </c>
      <c r="BM24" s="490">
        <v>3</v>
      </c>
      <c r="BN24" s="493" t="s">
        <v>1221</v>
      </c>
      <c r="BO24" s="494" t="s">
        <v>1222</v>
      </c>
      <c r="BP24" s="494" t="s">
        <v>1223</v>
      </c>
      <c r="BQ24" s="494" t="s">
        <v>1224</v>
      </c>
      <c r="BR24" s="495" t="s">
        <v>1225</v>
      </c>
      <c r="BS24" s="496" t="s">
        <v>1226</v>
      </c>
      <c r="BT24" s="463"/>
    </row>
    <row r="25" spans="1:72" ht="15.75" x14ac:dyDescent="0.3">
      <c r="A25" s="1"/>
      <c r="B25" s="258">
        <f t="shared" si="9"/>
        <v>16</v>
      </c>
      <c r="C25" s="489" t="s">
        <v>450</v>
      </c>
      <c r="D25" s="497"/>
      <c r="E25" s="275" t="s">
        <v>33</v>
      </c>
      <c r="F25" s="490">
        <v>3</v>
      </c>
      <c r="G25" s="382">
        <v>2.7584</v>
      </c>
      <c r="H25" s="371">
        <v>0.33048475999999999</v>
      </c>
      <c r="I25" s="371">
        <v>0</v>
      </c>
      <c r="J25" s="371">
        <v>0</v>
      </c>
      <c r="K25" s="491">
        <v>0</v>
      </c>
      <c r="L25" s="492">
        <f t="shared" si="1"/>
        <v>3.08888476</v>
      </c>
      <c r="M25" s="382">
        <v>0</v>
      </c>
      <c r="N25" s="371">
        <v>0.27041318547899995</v>
      </c>
      <c r="O25" s="371">
        <v>0</v>
      </c>
      <c r="P25" s="371">
        <v>0</v>
      </c>
      <c r="Q25" s="491">
        <v>0</v>
      </c>
      <c r="R25" s="492">
        <f t="shared" si="2"/>
        <v>0.27041318547899995</v>
      </c>
      <c r="S25" s="382">
        <v>0</v>
      </c>
      <c r="T25" s="371">
        <v>9.4381527779999995E-3</v>
      </c>
      <c r="U25" s="371">
        <v>0</v>
      </c>
      <c r="V25" s="371">
        <v>0</v>
      </c>
      <c r="W25" s="491">
        <v>0</v>
      </c>
      <c r="X25" s="492">
        <f t="shared" si="3"/>
        <v>9.4381527779999995E-3</v>
      </c>
      <c r="Y25" s="382">
        <v>0</v>
      </c>
      <c r="Z25" s="371">
        <v>14.530175148054802</v>
      </c>
      <c r="AA25" s="371">
        <v>0</v>
      </c>
      <c r="AB25" s="371">
        <v>0</v>
      </c>
      <c r="AC25" s="491">
        <v>0</v>
      </c>
      <c r="AD25" s="492">
        <f t="shared" si="4"/>
        <v>14.530175148054802</v>
      </c>
      <c r="AE25" s="382">
        <v>0</v>
      </c>
      <c r="AF25" s="371">
        <v>5.8796022255936</v>
      </c>
      <c r="AG25" s="371">
        <v>0</v>
      </c>
      <c r="AH25" s="371">
        <v>0</v>
      </c>
      <c r="AI25" s="491">
        <v>0</v>
      </c>
      <c r="AJ25" s="492">
        <f t="shared" si="5"/>
        <v>5.8796022255936</v>
      </c>
      <c r="AK25" s="382">
        <v>0</v>
      </c>
      <c r="AL25" s="371">
        <v>0.40791731250819996</v>
      </c>
      <c r="AM25" s="371">
        <v>0</v>
      </c>
      <c r="AN25" s="371">
        <v>0</v>
      </c>
      <c r="AO25" s="491">
        <v>0</v>
      </c>
      <c r="AP25" s="492">
        <f t="shared" si="6"/>
        <v>0.40791731250819996</v>
      </c>
      <c r="AQ25" s="382">
        <v>0</v>
      </c>
      <c r="AR25" s="371">
        <v>0.34584000000019999</v>
      </c>
      <c r="AS25" s="371">
        <v>0</v>
      </c>
      <c r="AT25" s="371">
        <v>0</v>
      </c>
      <c r="AU25" s="491">
        <v>0</v>
      </c>
      <c r="AV25" s="492">
        <f t="shared" si="7"/>
        <v>0.34584000000019999</v>
      </c>
      <c r="AW25" s="382">
        <v>0</v>
      </c>
      <c r="AX25" s="371">
        <v>0.34584000000019999</v>
      </c>
      <c r="AY25" s="371">
        <v>0</v>
      </c>
      <c r="AZ25" s="371">
        <v>0</v>
      </c>
      <c r="BA25" s="491">
        <v>0</v>
      </c>
      <c r="BB25" s="492">
        <f t="shared" si="8"/>
        <v>0.34584000000019999</v>
      </c>
      <c r="BC25" s="347"/>
      <c r="BD25" s="76"/>
      <c r="BE25" s="352"/>
      <c r="BF25" s="264"/>
      <c r="BG25" s="30">
        <f t="shared" si="0"/>
        <v>0</v>
      </c>
      <c r="BH25" s="479"/>
      <c r="BI25" s="463"/>
      <c r="BJ25" s="258">
        <f t="shared" si="10"/>
        <v>16</v>
      </c>
      <c r="BK25" s="489" t="s">
        <v>450</v>
      </c>
      <c r="BL25" s="275" t="s">
        <v>33</v>
      </c>
      <c r="BM25" s="490">
        <v>3</v>
      </c>
      <c r="BN25" s="493" t="s">
        <v>1227</v>
      </c>
      <c r="BO25" s="494" t="s">
        <v>1228</v>
      </c>
      <c r="BP25" s="494" t="s">
        <v>1229</v>
      </c>
      <c r="BQ25" s="494" t="s">
        <v>1230</v>
      </c>
      <c r="BR25" s="495" t="s">
        <v>1231</v>
      </c>
      <c r="BS25" s="496" t="s">
        <v>1232</v>
      </c>
      <c r="BT25" s="463"/>
    </row>
    <row r="26" spans="1:72" ht="15.75" x14ac:dyDescent="0.3">
      <c r="A26" s="1"/>
      <c r="B26" s="258">
        <f t="shared" si="9"/>
        <v>17</v>
      </c>
      <c r="C26" s="489" t="s">
        <v>1233</v>
      </c>
      <c r="D26" s="497"/>
      <c r="E26" s="275" t="s">
        <v>33</v>
      </c>
      <c r="F26" s="490">
        <v>3</v>
      </c>
      <c r="G26" s="382">
        <v>0</v>
      </c>
      <c r="H26" s="371">
        <v>0</v>
      </c>
      <c r="I26" s="371">
        <v>0</v>
      </c>
      <c r="J26" s="371">
        <v>0</v>
      </c>
      <c r="K26" s="491">
        <v>0</v>
      </c>
      <c r="L26" s="492">
        <f t="shared" si="1"/>
        <v>0</v>
      </c>
      <c r="M26" s="382">
        <v>0</v>
      </c>
      <c r="N26" s="371">
        <v>0</v>
      </c>
      <c r="O26" s="371">
        <v>0</v>
      </c>
      <c r="P26" s="371">
        <v>0</v>
      </c>
      <c r="Q26" s="491">
        <v>0</v>
      </c>
      <c r="R26" s="492">
        <f t="shared" si="2"/>
        <v>0</v>
      </c>
      <c r="S26" s="382">
        <v>0</v>
      </c>
      <c r="T26" s="371">
        <v>0</v>
      </c>
      <c r="U26" s="371">
        <v>0</v>
      </c>
      <c r="V26" s="371">
        <v>0</v>
      </c>
      <c r="W26" s="491">
        <v>0</v>
      </c>
      <c r="X26" s="492">
        <f t="shared" si="3"/>
        <v>0</v>
      </c>
      <c r="Y26" s="382">
        <v>0</v>
      </c>
      <c r="Z26" s="371">
        <v>0</v>
      </c>
      <c r="AA26" s="371">
        <v>0</v>
      </c>
      <c r="AB26" s="371">
        <v>0</v>
      </c>
      <c r="AC26" s="491">
        <v>0</v>
      </c>
      <c r="AD26" s="492">
        <f t="shared" si="4"/>
        <v>0</v>
      </c>
      <c r="AE26" s="382">
        <v>0</v>
      </c>
      <c r="AF26" s="371">
        <v>0</v>
      </c>
      <c r="AG26" s="371">
        <v>0</v>
      </c>
      <c r="AH26" s="371">
        <v>0</v>
      </c>
      <c r="AI26" s="491">
        <v>0</v>
      </c>
      <c r="AJ26" s="492">
        <f t="shared" si="5"/>
        <v>0</v>
      </c>
      <c r="AK26" s="382">
        <v>0</v>
      </c>
      <c r="AL26" s="371">
        <v>0</v>
      </c>
      <c r="AM26" s="371">
        <v>0</v>
      </c>
      <c r="AN26" s="371">
        <v>0</v>
      </c>
      <c r="AO26" s="491">
        <v>0</v>
      </c>
      <c r="AP26" s="492">
        <f t="shared" si="6"/>
        <v>0</v>
      </c>
      <c r="AQ26" s="382">
        <v>0</v>
      </c>
      <c r="AR26" s="371">
        <v>0</v>
      </c>
      <c r="AS26" s="371">
        <v>0</v>
      </c>
      <c r="AT26" s="371">
        <v>0</v>
      </c>
      <c r="AU26" s="491">
        <v>0</v>
      </c>
      <c r="AV26" s="492">
        <f t="shared" si="7"/>
        <v>0</v>
      </c>
      <c r="AW26" s="382">
        <v>0</v>
      </c>
      <c r="AX26" s="371">
        <v>0</v>
      </c>
      <c r="AY26" s="371">
        <v>0</v>
      </c>
      <c r="AZ26" s="371">
        <v>0</v>
      </c>
      <c r="BA26" s="491">
        <v>0</v>
      </c>
      <c r="BB26" s="492">
        <f t="shared" si="8"/>
        <v>0</v>
      </c>
      <c r="BC26" s="347"/>
      <c r="BD26" s="76"/>
      <c r="BE26" s="352"/>
      <c r="BF26" s="56"/>
      <c r="BG26" s="30">
        <f t="shared" si="0"/>
        <v>0</v>
      </c>
      <c r="BH26" s="479"/>
      <c r="BI26" s="463"/>
      <c r="BJ26" s="258">
        <f t="shared" si="10"/>
        <v>17</v>
      </c>
      <c r="BK26" s="489" t="s">
        <v>1233</v>
      </c>
      <c r="BL26" s="275" t="s">
        <v>33</v>
      </c>
      <c r="BM26" s="490">
        <v>3</v>
      </c>
      <c r="BN26" s="493" t="s">
        <v>1234</v>
      </c>
      <c r="BO26" s="494" t="s">
        <v>1235</v>
      </c>
      <c r="BP26" s="494" t="s">
        <v>1236</v>
      </c>
      <c r="BQ26" s="494" t="s">
        <v>1237</v>
      </c>
      <c r="BR26" s="495" t="s">
        <v>1238</v>
      </c>
      <c r="BS26" s="496" t="s">
        <v>1239</v>
      </c>
      <c r="BT26" s="463"/>
    </row>
    <row r="27" spans="1:72" ht="15.75" x14ac:dyDescent="0.3">
      <c r="A27" s="1"/>
      <c r="B27" s="258">
        <f t="shared" si="9"/>
        <v>18</v>
      </c>
      <c r="C27" s="489" t="s">
        <v>1240</v>
      </c>
      <c r="D27" s="497"/>
      <c r="E27" s="275" t="s">
        <v>33</v>
      </c>
      <c r="F27" s="490">
        <v>3</v>
      </c>
      <c r="G27" s="382">
        <v>5.1353440994000001</v>
      </c>
      <c r="H27" s="371">
        <v>8.2375298124</v>
      </c>
      <c r="I27" s="371">
        <v>0</v>
      </c>
      <c r="J27" s="371">
        <v>0</v>
      </c>
      <c r="K27" s="491">
        <v>0</v>
      </c>
      <c r="L27" s="492">
        <f t="shared" si="1"/>
        <v>13.372873911799999</v>
      </c>
      <c r="M27" s="382">
        <v>0</v>
      </c>
      <c r="N27" s="371">
        <v>3.8977138960096589</v>
      </c>
      <c r="O27" s="371">
        <v>0</v>
      </c>
      <c r="P27" s="371">
        <v>0</v>
      </c>
      <c r="Q27" s="491">
        <v>0</v>
      </c>
      <c r="R27" s="492">
        <f t="shared" si="2"/>
        <v>3.8977138960096589</v>
      </c>
      <c r="S27" s="382">
        <v>0</v>
      </c>
      <c r="T27" s="371">
        <v>5.2399701833255987</v>
      </c>
      <c r="U27" s="371">
        <v>0</v>
      </c>
      <c r="V27" s="371">
        <v>0</v>
      </c>
      <c r="W27" s="491">
        <v>0</v>
      </c>
      <c r="X27" s="492">
        <f t="shared" si="3"/>
        <v>5.2399701833255987</v>
      </c>
      <c r="Y27" s="382">
        <v>0</v>
      </c>
      <c r="Z27" s="371">
        <v>2.0488193972353677</v>
      </c>
      <c r="AA27" s="371">
        <v>0</v>
      </c>
      <c r="AB27" s="371">
        <v>0</v>
      </c>
      <c r="AC27" s="491">
        <v>0</v>
      </c>
      <c r="AD27" s="492">
        <f t="shared" si="4"/>
        <v>2.0488193972353677</v>
      </c>
      <c r="AE27" s="382">
        <v>0</v>
      </c>
      <c r="AF27" s="371">
        <v>20.322286233331823</v>
      </c>
      <c r="AG27" s="371">
        <v>0</v>
      </c>
      <c r="AH27" s="371">
        <v>0</v>
      </c>
      <c r="AI27" s="491">
        <v>0</v>
      </c>
      <c r="AJ27" s="492">
        <f t="shared" si="5"/>
        <v>20.322286233331823</v>
      </c>
      <c r="AK27" s="382">
        <v>0</v>
      </c>
      <c r="AL27" s="371">
        <v>28.075210374687064</v>
      </c>
      <c r="AM27" s="371">
        <v>0</v>
      </c>
      <c r="AN27" s="371">
        <v>0</v>
      </c>
      <c r="AO27" s="491">
        <v>0</v>
      </c>
      <c r="AP27" s="492">
        <f t="shared" si="6"/>
        <v>28.075210374687064</v>
      </c>
      <c r="AQ27" s="382">
        <v>0</v>
      </c>
      <c r="AR27" s="371">
        <v>53.38408951534376</v>
      </c>
      <c r="AS27" s="371">
        <v>0</v>
      </c>
      <c r="AT27" s="371">
        <v>0</v>
      </c>
      <c r="AU27" s="491">
        <v>0</v>
      </c>
      <c r="AV27" s="492">
        <f t="shared" si="7"/>
        <v>53.38408951534376</v>
      </c>
      <c r="AW27" s="382">
        <v>0</v>
      </c>
      <c r="AX27" s="371">
        <v>42.924996087599069</v>
      </c>
      <c r="AY27" s="371">
        <v>0</v>
      </c>
      <c r="AZ27" s="371">
        <v>0</v>
      </c>
      <c r="BA27" s="491">
        <v>0</v>
      </c>
      <c r="BB27" s="492">
        <f t="shared" si="8"/>
        <v>42.924996087599069</v>
      </c>
      <c r="BC27" s="347"/>
      <c r="BD27" s="76"/>
      <c r="BE27" s="352"/>
      <c r="BF27" s="56"/>
      <c r="BG27" s="30">
        <f t="shared" si="0"/>
        <v>0</v>
      </c>
      <c r="BH27" s="479"/>
      <c r="BI27" s="463"/>
      <c r="BJ27" s="258">
        <f t="shared" si="10"/>
        <v>18</v>
      </c>
      <c r="BK27" s="489" t="s">
        <v>1240</v>
      </c>
      <c r="BL27" s="275" t="s">
        <v>33</v>
      </c>
      <c r="BM27" s="490">
        <v>3</v>
      </c>
      <c r="BN27" s="493" t="s">
        <v>1241</v>
      </c>
      <c r="BO27" s="494" t="s">
        <v>1242</v>
      </c>
      <c r="BP27" s="494" t="s">
        <v>1243</v>
      </c>
      <c r="BQ27" s="494" t="s">
        <v>1244</v>
      </c>
      <c r="BR27" s="495" t="s">
        <v>1245</v>
      </c>
      <c r="BS27" s="496" t="s">
        <v>1246</v>
      </c>
      <c r="BT27" s="463"/>
    </row>
    <row r="28" spans="1:72" ht="15.75" x14ac:dyDescent="0.3">
      <c r="A28" s="1"/>
      <c r="B28" s="258">
        <f t="shared" si="9"/>
        <v>19</v>
      </c>
      <c r="C28" s="489" t="s">
        <v>1247</v>
      </c>
      <c r="D28" s="497"/>
      <c r="E28" s="275" t="s">
        <v>33</v>
      </c>
      <c r="F28" s="490">
        <v>3</v>
      </c>
      <c r="G28" s="382">
        <v>0</v>
      </c>
      <c r="H28" s="371">
        <v>6.1387057523000008</v>
      </c>
      <c r="I28" s="371">
        <v>0</v>
      </c>
      <c r="J28" s="371">
        <v>0</v>
      </c>
      <c r="K28" s="491">
        <v>0</v>
      </c>
      <c r="L28" s="492">
        <f t="shared" si="1"/>
        <v>6.1387057523000008</v>
      </c>
      <c r="M28" s="382">
        <v>0</v>
      </c>
      <c r="N28" s="371">
        <v>9.2818099332319459</v>
      </c>
      <c r="O28" s="371">
        <v>0</v>
      </c>
      <c r="P28" s="371">
        <v>0</v>
      </c>
      <c r="Q28" s="491">
        <v>0</v>
      </c>
      <c r="R28" s="492">
        <f t="shared" si="2"/>
        <v>9.2818099332319459</v>
      </c>
      <c r="S28" s="382">
        <v>0</v>
      </c>
      <c r="T28" s="371">
        <v>21.805377872680001</v>
      </c>
      <c r="U28" s="371">
        <v>0</v>
      </c>
      <c r="V28" s="371">
        <v>0</v>
      </c>
      <c r="W28" s="491">
        <v>0</v>
      </c>
      <c r="X28" s="492">
        <f t="shared" si="3"/>
        <v>21.805377872680001</v>
      </c>
      <c r="Y28" s="382">
        <v>0</v>
      </c>
      <c r="Z28" s="371">
        <v>39.094629015656032</v>
      </c>
      <c r="AA28" s="371">
        <v>0</v>
      </c>
      <c r="AB28" s="371">
        <v>0</v>
      </c>
      <c r="AC28" s="491">
        <v>0</v>
      </c>
      <c r="AD28" s="492">
        <f t="shared" si="4"/>
        <v>39.094629015656032</v>
      </c>
      <c r="AE28" s="382">
        <v>0</v>
      </c>
      <c r="AF28" s="371">
        <v>36.036694949702323</v>
      </c>
      <c r="AG28" s="371">
        <v>0</v>
      </c>
      <c r="AH28" s="371">
        <v>0</v>
      </c>
      <c r="AI28" s="491">
        <v>0</v>
      </c>
      <c r="AJ28" s="492">
        <f t="shared" si="5"/>
        <v>36.036694949702323</v>
      </c>
      <c r="AK28" s="382">
        <v>0</v>
      </c>
      <c r="AL28" s="371">
        <v>10.204049300287934</v>
      </c>
      <c r="AM28" s="371">
        <v>0</v>
      </c>
      <c r="AN28" s="371">
        <v>0</v>
      </c>
      <c r="AO28" s="491">
        <v>0</v>
      </c>
      <c r="AP28" s="492">
        <f t="shared" si="6"/>
        <v>10.204049300287934</v>
      </c>
      <c r="AQ28" s="382">
        <v>0</v>
      </c>
      <c r="AR28" s="371">
        <v>92.678881314012798</v>
      </c>
      <c r="AS28" s="371">
        <v>0</v>
      </c>
      <c r="AT28" s="371">
        <v>0</v>
      </c>
      <c r="AU28" s="491">
        <v>0</v>
      </c>
      <c r="AV28" s="492">
        <f t="shared" si="7"/>
        <v>92.678881314012798</v>
      </c>
      <c r="AW28" s="382">
        <v>0</v>
      </c>
      <c r="AX28" s="371">
        <v>59.288141670071298</v>
      </c>
      <c r="AY28" s="371">
        <v>0</v>
      </c>
      <c r="AZ28" s="371">
        <v>0</v>
      </c>
      <c r="BA28" s="491">
        <v>0</v>
      </c>
      <c r="BB28" s="492">
        <f t="shared" si="8"/>
        <v>59.288141670071298</v>
      </c>
      <c r="BC28" s="347"/>
      <c r="BD28" s="76"/>
      <c r="BE28" s="352"/>
      <c r="BF28" s="56"/>
      <c r="BG28" s="30">
        <f t="shared" si="0"/>
        <v>0</v>
      </c>
      <c r="BH28" s="479"/>
      <c r="BI28" s="463"/>
      <c r="BJ28" s="258">
        <f t="shared" si="10"/>
        <v>19</v>
      </c>
      <c r="BK28" s="489" t="s">
        <v>1247</v>
      </c>
      <c r="BL28" s="275" t="s">
        <v>33</v>
      </c>
      <c r="BM28" s="490">
        <v>3</v>
      </c>
      <c r="BN28" s="493" t="s">
        <v>1248</v>
      </c>
      <c r="BO28" s="494" t="s">
        <v>1249</v>
      </c>
      <c r="BP28" s="494" t="s">
        <v>1250</v>
      </c>
      <c r="BQ28" s="494" t="s">
        <v>1251</v>
      </c>
      <c r="BR28" s="495" t="s">
        <v>1252</v>
      </c>
      <c r="BS28" s="496" t="s">
        <v>1253</v>
      </c>
      <c r="BT28" s="463"/>
    </row>
    <row r="29" spans="1:72" ht="15.75" x14ac:dyDescent="0.3">
      <c r="A29" s="1"/>
      <c r="B29" s="258">
        <f t="shared" si="9"/>
        <v>20</v>
      </c>
      <c r="C29" s="489" t="s">
        <v>1254</v>
      </c>
      <c r="D29" s="497"/>
      <c r="E29" s="275" t="s">
        <v>33</v>
      </c>
      <c r="F29" s="490">
        <v>3</v>
      </c>
      <c r="G29" s="382">
        <v>5.3798469770000015</v>
      </c>
      <c r="H29" s="371">
        <v>16.404374443599998</v>
      </c>
      <c r="I29" s="371">
        <v>0</v>
      </c>
      <c r="J29" s="371">
        <v>0</v>
      </c>
      <c r="K29" s="491">
        <v>0</v>
      </c>
      <c r="L29" s="492">
        <f t="shared" si="1"/>
        <v>21.784221420599998</v>
      </c>
      <c r="M29" s="382">
        <v>4.6427923384499996</v>
      </c>
      <c r="N29" s="371">
        <v>19.165341548771227</v>
      </c>
      <c r="O29" s="371">
        <v>0</v>
      </c>
      <c r="P29" s="371">
        <v>0</v>
      </c>
      <c r="Q29" s="491">
        <v>0</v>
      </c>
      <c r="R29" s="492">
        <f t="shared" si="2"/>
        <v>23.808133887221228</v>
      </c>
      <c r="S29" s="382">
        <v>4.9948518908999998E-2</v>
      </c>
      <c r="T29" s="371">
        <v>15.102587297566867</v>
      </c>
      <c r="U29" s="371">
        <v>0</v>
      </c>
      <c r="V29" s="371">
        <v>0</v>
      </c>
      <c r="W29" s="491">
        <v>0</v>
      </c>
      <c r="X29" s="492">
        <f t="shared" si="3"/>
        <v>15.152535816475867</v>
      </c>
      <c r="Y29" s="382">
        <v>0</v>
      </c>
      <c r="Z29" s="371">
        <v>4.8907764527025694</v>
      </c>
      <c r="AA29" s="371">
        <v>0</v>
      </c>
      <c r="AB29" s="371">
        <v>0</v>
      </c>
      <c r="AC29" s="491">
        <v>0</v>
      </c>
      <c r="AD29" s="492">
        <f t="shared" si="4"/>
        <v>4.8907764527025694</v>
      </c>
      <c r="AE29" s="382">
        <v>0</v>
      </c>
      <c r="AF29" s="371">
        <v>4.1663229007851177</v>
      </c>
      <c r="AG29" s="371">
        <v>0</v>
      </c>
      <c r="AH29" s="371">
        <v>0</v>
      </c>
      <c r="AI29" s="491">
        <v>0</v>
      </c>
      <c r="AJ29" s="492">
        <f t="shared" si="5"/>
        <v>4.1663229007851177</v>
      </c>
      <c r="AK29" s="382">
        <v>0</v>
      </c>
      <c r="AL29" s="371">
        <v>4.7583166771247365</v>
      </c>
      <c r="AM29" s="371">
        <v>0</v>
      </c>
      <c r="AN29" s="371">
        <v>0</v>
      </c>
      <c r="AO29" s="491">
        <v>0</v>
      </c>
      <c r="AP29" s="492">
        <f t="shared" si="6"/>
        <v>4.7583166771247365</v>
      </c>
      <c r="AQ29" s="382">
        <v>0</v>
      </c>
      <c r="AR29" s="371">
        <v>10.89006786826644</v>
      </c>
      <c r="AS29" s="371">
        <v>0</v>
      </c>
      <c r="AT29" s="371">
        <v>0</v>
      </c>
      <c r="AU29" s="491">
        <v>0</v>
      </c>
      <c r="AV29" s="492">
        <f t="shared" si="7"/>
        <v>10.89006786826644</v>
      </c>
      <c r="AW29" s="382">
        <v>0</v>
      </c>
      <c r="AX29" s="371">
        <v>4.3093210403254973</v>
      </c>
      <c r="AY29" s="371">
        <v>0</v>
      </c>
      <c r="AZ29" s="371">
        <v>0</v>
      </c>
      <c r="BA29" s="491">
        <v>0</v>
      </c>
      <c r="BB29" s="492">
        <f t="shared" si="8"/>
        <v>4.3093210403254973</v>
      </c>
      <c r="BC29" s="347"/>
      <c r="BD29" s="76"/>
      <c r="BE29" s="352"/>
      <c r="BF29" s="56"/>
      <c r="BG29" s="30">
        <f t="shared" si="0"/>
        <v>0</v>
      </c>
      <c r="BH29" s="479"/>
      <c r="BI29" s="463"/>
      <c r="BJ29" s="258">
        <f t="shared" si="10"/>
        <v>20</v>
      </c>
      <c r="BK29" s="489" t="s">
        <v>1254</v>
      </c>
      <c r="BL29" s="275" t="s">
        <v>33</v>
      </c>
      <c r="BM29" s="490">
        <v>3</v>
      </c>
      <c r="BN29" s="493" t="s">
        <v>1255</v>
      </c>
      <c r="BO29" s="494" t="s">
        <v>1256</v>
      </c>
      <c r="BP29" s="494" t="s">
        <v>1257</v>
      </c>
      <c r="BQ29" s="494" t="s">
        <v>1258</v>
      </c>
      <c r="BR29" s="495" t="s">
        <v>1259</v>
      </c>
      <c r="BS29" s="496" t="s">
        <v>1260</v>
      </c>
      <c r="BT29" s="463"/>
    </row>
    <row r="30" spans="1:72" ht="15.75" x14ac:dyDescent="0.3">
      <c r="A30" s="1"/>
      <c r="B30" s="258">
        <f t="shared" si="9"/>
        <v>21</v>
      </c>
      <c r="C30" s="489" t="s">
        <v>1261</v>
      </c>
      <c r="D30" s="497"/>
      <c r="E30" s="275" t="s">
        <v>33</v>
      </c>
      <c r="F30" s="490">
        <v>3</v>
      </c>
      <c r="G30" s="382">
        <v>0.1322670266</v>
      </c>
      <c r="H30" s="371">
        <v>3.1362538961999999</v>
      </c>
      <c r="I30" s="371">
        <v>0</v>
      </c>
      <c r="J30" s="371">
        <v>0</v>
      </c>
      <c r="K30" s="491">
        <v>0</v>
      </c>
      <c r="L30" s="492">
        <f t="shared" si="1"/>
        <v>3.2685209228000001</v>
      </c>
      <c r="M30" s="382">
        <v>0</v>
      </c>
      <c r="N30" s="371">
        <v>0.16778056011048026</v>
      </c>
      <c r="O30" s="371">
        <v>0</v>
      </c>
      <c r="P30" s="371">
        <v>0</v>
      </c>
      <c r="Q30" s="491">
        <v>0</v>
      </c>
      <c r="R30" s="492">
        <f t="shared" si="2"/>
        <v>0.16778056011048026</v>
      </c>
      <c r="S30" s="382">
        <v>0</v>
      </c>
      <c r="T30" s="371">
        <v>3.4871119270003526E-3</v>
      </c>
      <c r="U30" s="371">
        <v>0</v>
      </c>
      <c r="V30" s="371">
        <v>0</v>
      </c>
      <c r="W30" s="491">
        <v>0</v>
      </c>
      <c r="X30" s="492">
        <f t="shared" si="3"/>
        <v>3.4871119270003526E-3</v>
      </c>
      <c r="Y30" s="382">
        <v>0</v>
      </c>
      <c r="Z30" s="371">
        <v>8.9244355349217219</v>
      </c>
      <c r="AA30" s="371">
        <v>0</v>
      </c>
      <c r="AB30" s="371">
        <v>0</v>
      </c>
      <c r="AC30" s="491">
        <v>0</v>
      </c>
      <c r="AD30" s="492">
        <f t="shared" si="4"/>
        <v>8.9244355349217219</v>
      </c>
      <c r="AE30" s="382">
        <v>0</v>
      </c>
      <c r="AF30" s="371">
        <v>9.5463531352453419</v>
      </c>
      <c r="AG30" s="371">
        <v>0</v>
      </c>
      <c r="AH30" s="371">
        <v>0</v>
      </c>
      <c r="AI30" s="491">
        <v>0</v>
      </c>
      <c r="AJ30" s="492">
        <f t="shared" si="5"/>
        <v>9.5463531352453419</v>
      </c>
      <c r="AK30" s="382">
        <v>0</v>
      </c>
      <c r="AL30" s="371">
        <v>0.56369976116420095</v>
      </c>
      <c r="AM30" s="371">
        <v>0</v>
      </c>
      <c r="AN30" s="371">
        <v>0</v>
      </c>
      <c r="AO30" s="491">
        <v>0</v>
      </c>
      <c r="AP30" s="492">
        <f t="shared" si="6"/>
        <v>0.56369976116420095</v>
      </c>
      <c r="AQ30" s="382">
        <v>0</v>
      </c>
      <c r="AR30" s="371">
        <v>6.8397510677865911E-2</v>
      </c>
      <c r="AS30" s="371">
        <v>0</v>
      </c>
      <c r="AT30" s="371">
        <v>0</v>
      </c>
      <c r="AU30" s="491">
        <v>0</v>
      </c>
      <c r="AV30" s="492">
        <f t="shared" si="7"/>
        <v>6.8397510677865911E-2</v>
      </c>
      <c r="AW30" s="382">
        <v>0</v>
      </c>
      <c r="AX30" s="371">
        <v>0</v>
      </c>
      <c r="AY30" s="371">
        <v>0</v>
      </c>
      <c r="AZ30" s="371">
        <v>0</v>
      </c>
      <c r="BA30" s="491">
        <v>0</v>
      </c>
      <c r="BB30" s="492">
        <f t="shared" si="8"/>
        <v>0</v>
      </c>
      <c r="BC30" s="347"/>
      <c r="BD30" s="76"/>
      <c r="BE30" s="352"/>
      <c r="BF30" s="56"/>
      <c r="BG30" s="30">
        <f t="shared" si="0"/>
        <v>0</v>
      </c>
      <c r="BH30" s="479"/>
      <c r="BI30" s="463"/>
      <c r="BJ30" s="258">
        <f t="shared" si="10"/>
        <v>21</v>
      </c>
      <c r="BK30" s="489" t="s">
        <v>1261</v>
      </c>
      <c r="BL30" s="275" t="s">
        <v>33</v>
      </c>
      <c r="BM30" s="490">
        <v>3</v>
      </c>
      <c r="BN30" s="493" t="s">
        <v>1262</v>
      </c>
      <c r="BO30" s="494" t="s">
        <v>1263</v>
      </c>
      <c r="BP30" s="494" t="s">
        <v>1264</v>
      </c>
      <c r="BQ30" s="494" t="s">
        <v>1265</v>
      </c>
      <c r="BR30" s="495" t="s">
        <v>1266</v>
      </c>
      <c r="BS30" s="496" t="s">
        <v>1267</v>
      </c>
      <c r="BT30" s="463"/>
    </row>
    <row r="31" spans="1:72" ht="15.75" x14ac:dyDescent="0.3">
      <c r="A31" s="1"/>
      <c r="B31" s="258">
        <f t="shared" si="9"/>
        <v>22</v>
      </c>
      <c r="C31" s="489" t="s">
        <v>1268</v>
      </c>
      <c r="D31" s="497"/>
      <c r="E31" s="275" t="s">
        <v>33</v>
      </c>
      <c r="F31" s="490">
        <v>3</v>
      </c>
      <c r="G31" s="382">
        <v>1.0248959999999991E-2</v>
      </c>
      <c r="H31" s="371">
        <v>1.2971442499999999E-2</v>
      </c>
      <c r="I31" s="371">
        <v>0</v>
      </c>
      <c r="J31" s="371">
        <v>0</v>
      </c>
      <c r="K31" s="491">
        <v>0</v>
      </c>
      <c r="L31" s="492">
        <f t="shared" si="1"/>
        <v>2.322040249999999E-2</v>
      </c>
      <c r="M31" s="382">
        <v>0</v>
      </c>
      <c r="N31" s="371">
        <v>6.5874368996000007E-2</v>
      </c>
      <c r="O31" s="371">
        <v>0</v>
      </c>
      <c r="P31" s="371">
        <v>0</v>
      </c>
      <c r="Q31" s="491">
        <v>0</v>
      </c>
      <c r="R31" s="492">
        <f t="shared" si="2"/>
        <v>6.5874368996000007E-2</v>
      </c>
      <c r="S31" s="382">
        <v>0</v>
      </c>
      <c r="T31" s="371">
        <v>0</v>
      </c>
      <c r="U31" s="371">
        <v>0</v>
      </c>
      <c r="V31" s="371">
        <v>0</v>
      </c>
      <c r="W31" s="491">
        <v>0</v>
      </c>
      <c r="X31" s="492">
        <f t="shared" si="3"/>
        <v>0</v>
      </c>
      <c r="Y31" s="382">
        <v>0</v>
      </c>
      <c r="Z31" s="371">
        <v>0</v>
      </c>
      <c r="AA31" s="371">
        <v>0</v>
      </c>
      <c r="AB31" s="371">
        <v>0</v>
      </c>
      <c r="AC31" s="491">
        <v>0</v>
      </c>
      <c r="AD31" s="492">
        <f t="shared" si="4"/>
        <v>0</v>
      </c>
      <c r="AE31" s="382">
        <v>0</v>
      </c>
      <c r="AF31" s="371">
        <v>0</v>
      </c>
      <c r="AG31" s="371">
        <v>0</v>
      </c>
      <c r="AH31" s="371">
        <v>0</v>
      </c>
      <c r="AI31" s="491">
        <v>0</v>
      </c>
      <c r="AJ31" s="492">
        <f t="shared" si="5"/>
        <v>0</v>
      </c>
      <c r="AK31" s="382">
        <v>0</v>
      </c>
      <c r="AL31" s="371">
        <v>0</v>
      </c>
      <c r="AM31" s="371">
        <v>0</v>
      </c>
      <c r="AN31" s="371">
        <v>0</v>
      </c>
      <c r="AO31" s="491">
        <v>0</v>
      </c>
      <c r="AP31" s="492">
        <f t="shared" si="6"/>
        <v>0</v>
      </c>
      <c r="AQ31" s="382">
        <v>0</v>
      </c>
      <c r="AR31" s="371">
        <v>0</v>
      </c>
      <c r="AS31" s="371">
        <v>0</v>
      </c>
      <c r="AT31" s="371">
        <v>0</v>
      </c>
      <c r="AU31" s="491">
        <v>0</v>
      </c>
      <c r="AV31" s="492">
        <f t="shared" si="7"/>
        <v>0</v>
      </c>
      <c r="AW31" s="382">
        <v>0</v>
      </c>
      <c r="AX31" s="371">
        <v>0</v>
      </c>
      <c r="AY31" s="371">
        <v>0</v>
      </c>
      <c r="AZ31" s="371">
        <v>0</v>
      </c>
      <c r="BA31" s="491">
        <v>0</v>
      </c>
      <c r="BB31" s="492">
        <f t="shared" si="8"/>
        <v>0</v>
      </c>
      <c r="BC31" s="347"/>
      <c r="BD31" s="76"/>
      <c r="BE31" s="352"/>
      <c r="BF31" s="56"/>
      <c r="BG31" s="30">
        <f t="shared" si="0"/>
        <v>0</v>
      </c>
      <c r="BH31" s="479"/>
      <c r="BI31" s="463"/>
      <c r="BJ31" s="258">
        <f t="shared" si="10"/>
        <v>22</v>
      </c>
      <c r="BK31" s="489" t="s">
        <v>1268</v>
      </c>
      <c r="BL31" s="275" t="s">
        <v>33</v>
      </c>
      <c r="BM31" s="490">
        <v>3</v>
      </c>
      <c r="BN31" s="493" t="s">
        <v>1269</v>
      </c>
      <c r="BO31" s="494" t="s">
        <v>1270</v>
      </c>
      <c r="BP31" s="494" t="s">
        <v>1271</v>
      </c>
      <c r="BQ31" s="494" t="s">
        <v>1272</v>
      </c>
      <c r="BR31" s="495" t="s">
        <v>1273</v>
      </c>
      <c r="BS31" s="496" t="s">
        <v>1274</v>
      </c>
      <c r="BT31" s="463"/>
    </row>
    <row r="32" spans="1:72" ht="15.75" x14ac:dyDescent="0.3">
      <c r="A32" s="1"/>
      <c r="B32" s="258">
        <f t="shared" si="9"/>
        <v>23</v>
      </c>
      <c r="C32" s="489" t="s">
        <v>1275</v>
      </c>
      <c r="D32" s="497"/>
      <c r="E32" s="275" t="s">
        <v>33</v>
      </c>
      <c r="F32" s="490">
        <v>3</v>
      </c>
      <c r="G32" s="382">
        <v>0</v>
      </c>
      <c r="H32" s="371">
        <v>0</v>
      </c>
      <c r="I32" s="371">
        <v>0</v>
      </c>
      <c r="J32" s="371">
        <v>0</v>
      </c>
      <c r="K32" s="491">
        <v>0</v>
      </c>
      <c r="L32" s="492">
        <f t="shared" si="1"/>
        <v>0</v>
      </c>
      <c r="M32" s="382">
        <v>0</v>
      </c>
      <c r="N32" s="371">
        <v>0</v>
      </c>
      <c r="O32" s="371">
        <v>0</v>
      </c>
      <c r="P32" s="371">
        <v>0</v>
      </c>
      <c r="Q32" s="491">
        <v>0</v>
      </c>
      <c r="R32" s="492">
        <f t="shared" si="2"/>
        <v>0</v>
      </c>
      <c r="S32" s="382">
        <v>0</v>
      </c>
      <c r="T32" s="371">
        <v>0</v>
      </c>
      <c r="U32" s="371">
        <v>0</v>
      </c>
      <c r="V32" s="371">
        <v>0</v>
      </c>
      <c r="W32" s="491">
        <v>0</v>
      </c>
      <c r="X32" s="492">
        <f t="shared" si="3"/>
        <v>0</v>
      </c>
      <c r="Y32" s="382">
        <v>0</v>
      </c>
      <c r="Z32" s="371">
        <v>0</v>
      </c>
      <c r="AA32" s="371">
        <v>0</v>
      </c>
      <c r="AB32" s="371">
        <v>0</v>
      </c>
      <c r="AC32" s="491">
        <v>0</v>
      </c>
      <c r="AD32" s="492">
        <f t="shared" si="4"/>
        <v>0</v>
      </c>
      <c r="AE32" s="382">
        <v>0</v>
      </c>
      <c r="AF32" s="371">
        <v>0</v>
      </c>
      <c r="AG32" s="371">
        <v>0</v>
      </c>
      <c r="AH32" s="371">
        <v>0</v>
      </c>
      <c r="AI32" s="491">
        <v>0</v>
      </c>
      <c r="AJ32" s="492">
        <f t="shared" si="5"/>
        <v>0</v>
      </c>
      <c r="AK32" s="382">
        <v>0</v>
      </c>
      <c r="AL32" s="371">
        <v>0</v>
      </c>
      <c r="AM32" s="371">
        <v>0</v>
      </c>
      <c r="AN32" s="371">
        <v>0</v>
      </c>
      <c r="AO32" s="491">
        <v>0</v>
      </c>
      <c r="AP32" s="492">
        <f t="shared" si="6"/>
        <v>0</v>
      </c>
      <c r="AQ32" s="382">
        <v>0</v>
      </c>
      <c r="AR32" s="371">
        <v>0</v>
      </c>
      <c r="AS32" s="371">
        <v>0</v>
      </c>
      <c r="AT32" s="371">
        <v>0</v>
      </c>
      <c r="AU32" s="491">
        <v>0</v>
      </c>
      <c r="AV32" s="492">
        <f t="shared" si="7"/>
        <v>0</v>
      </c>
      <c r="AW32" s="382">
        <v>0</v>
      </c>
      <c r="AX32" s="371">
        <v>0</v>
      </c>
      <c r="AY32" s="371">
        <v>0</v>
      </c>
      <c r="AZ32" s="371">
        <v>0</v>
      </c>
      <c r="BA32" s="491">
        <v>0</v>
      </c>
      <c r="BB32" s="492">
        <f t="shared" si="8"/>
        <v>0</v>
      </c>
      <c r="BC32" s="347"/>
      <c r="BD32" s="76"/>
      <c r="BE32" s="352"/>
      <c r="BF32" s="56"/>
      <c r="BG32" s="30">
        <f t="shared" si="0"/>
        <v>0</v>
      </c>
      <c r="BH32" s="479"/>
      <c r="BI32" s="463"/>
      <c r="BJ32" s="258">
        <f t="shared" si="10"/>
        <v>23</v>
      </c>
      <c r="BK32" s="489" t="s">
        <v>1275</v>
      </c>
      <c r="BL32" s="275" t="s">
        <v>33</v>
      </c>
      <c r="BM32" s="490">
        <v>3</v>
      </c>
      <c r="BN32" s="493" t="s">
        <v>1276</v>
      </c>
      <c r="BO32" s="494" t="s">
        <v>1277</v>
      </c>
      <c r="BP32" s="494" t="s">
        <v>1278</v>
      </c>
      <c r="BQ32" s="494" t="s">
        <v>1279</v>
      </c>
      <c r="BR32" s="495" t="s">
        <v>1280</v>
      </c>
      <c r="BS32" s="496" t="s">
        <v>1281</v>
      </c>
      <c r="BT32" s="463"/>
    </row>
    <row r="33" spans="1:72" ht="15.75" x14ac:dyDescent="0.3">
      <c r="A33" s="1"/>
      <c r="B33" s="258">
        <f t="shared" si="9"/>
        <v>24</v>
      </c>
      <c r="C33" s="489" t="s">
        <v>1282</v>
      </c>
      <c r="D33" s="497"/>
      <c r="E33" s="275" t="s">
        <v>33</v>
      </c>
      <c r="F33" s="490">
        <v>3</v>
      </c>
      <c r="G33" s="382">
        <v>0</v>
      </c>
      <c r="H33" s="371">
        <v>0</v>
      </c>
      <c r="I33" s="371">
        <v>0</v>
      </c>
      <c r="J33" s="371">
        <v>0</v>
      </c>
      <c r="K33" s="491">
        <v>0</v>
      </c>
      <c r="L33" s="492">
        <f t="shared" si="1"/>
        <v>0</v>
      </c>
      <c r="M33" s="382">
        <v>0</v>
      </c>
      <c r="N33" s="371">
        <v>0</v>
      </c>
      <c r="O33" s="371">
        <v>0</v>
      </c>
      <c r="P33" s="371">
        <v>0</v>
      </c>
      <c r="Q33" s="491">
        <v>0</v>
      </c>
      <c r="R33" s="492">
        <f t="shared" si="2"/>
        <v>0</v>
      </c>
      <c r="S33" s="382">
        <v>0</v>
      </c>
      <c r="T33" s="371">
        <v>0</v>
      </c>
      <c r="U33" s="371">
        <v>0</v>
      </c>
      <c r="V33" s="371">
        <v>0</v>
      </c>
      <c r="W33" s="491">
        <v>0</v>
      </c>
      <c r="X33" s="492">
        <f t="shared" si="3"/>
        <v>0</v>
      </c>
      <c r="Y33" s="382">
        <v>0</v>
      </c>
      <c r="Z33" s="371">
        <v>0</v>
      </c>
      <c r="AA33" s="371">
        <v>0</v>
      </c>
      <c r="AB33" s="371">
        <v>0</v>
      </c>
      <c r="AC33" s="491">
        <v>0</v>
      </c>
      <c r="AD33" s="492">
        <f t="shared" si="4"/>
        <v>0</v>
      </c>
      <c r="AE33" s="382">
        <v>0</v>
      </c>
      <c r="AF33" s="371">
        <v>0</v>
      </c>
      <c r="AG33" s="371">
        <v>0</v>
      </c>
      <c r="AH33" s="371">
        <v>0</v>
      </c>
      <c r="AI33" s="491">
        <v>0</v>
      </c>
      <c r="AJ33" s="492">
        <f t="shared" si="5"/>
        <v>0</v>
      </c>
      <c r="AK33" s="382">
        <v>0</v>
      </c>
      <c r="AL33" s="371">
        <v>0</v>
      </c>
      <c r="AM33" s="371">
        <v>0</v>
      </c>
      <c r="AN33" s="371">
        <v>0</v>
      </c>
      <c r="AO33" s="491">
        <v>0</v>
      </c>
      <c r="AP33" s="492">
        <f t="shared" si="6"/>
        <v>0</v>
      </c>
      <c r="AQ33" s="382">
        <v>0</v>
      </c>
      <c r="AR33" s="371">
        <v>0</v>
      </c>
      <c r="AS33" s="371">
        <v>0</v>
      </c>
      <c r="AT33" s="371">
        <v>0</v>
      </c>
      <c r="AU33" s="491">
        <v>0</v>
      </c>
      <c r="AV33" s="492">
        <f t="shared" si="7"/>
        <v>0</v>
      </c>
      <c r="AW33" s="382">
        <v>0</v>
      </c>
      <c r="AX33" s="371">
        <v>0</v>
      </c>
      <c r="AY33" s="371">
        <v>0</v>
      </c>
      <c r="AZ33" s="371">
        <v>0</v>
      </c>
      <c r="BA33" s="491">
        <v>0</v>
      </c>
      <c r="BB33" s="492">
        <f t="shared" si="8"/>
        <v>0</v>
      </c>
      <c r="BC33" s="347"/>
      <c r="BD33" s="76"/>
      <c r="BE33" s="352"/>
      <c r="BF33" s="56"/>
      <c r="BG33" s="30">
        <f t="shared" si="0"/>
        <v>0</v>
      </c>
      <c r="BH33" s="479"/>
      <c r="BI33" s="463"/>
      <c r="BJ33" s="258">
        <f t="shared" si="10"/>
        <v>24</v>
      </c>
      <c r="BK33" s="489" t="s">
        <v>1282</v>
      </c>
      <c r="BL33" s="275" t="s">
        <v>33</v>
      </c>
      <c r="BM33" s="490">
        <v>3</v>
      </c>
      <c r="BN33" s="493" t="s">
        <v>1283</v>
      </c>
      <c r="BO33" s="494" t="s">
        <v>1284</v>
      </c>
      <c r="BP33" s="494" t="s">
        <v>1285</v>
      </c>
      <c r="BQ33" s="494" t="s">
        <v>1286</v>
      </c>
      <c r="BR33" s="495" t="s">
        <v>1287</v>
      </c>
      <c r="BS33" s="496" t="s">
        <v>1288</v>
      </c>
      <c r="BT33" s="463"/>
    </row>
    <row r="34" spans="1:72" ht="15.75" x14ac:dyDescent="0.3">
      <c r="A34" s="1"/>
      <c r="B34" s="258">
        <f t="shared" si="9"/>
        <v>25</v>
      </c>
      <c r="C34" s="489" t="s">
        <v>1289</v>
      </c>
      <c r="D34" s="497"/>
      <c r="E34" s="275" t="s">
        <v>33</v>
      </c>
      <c r="F34" s="490">
        <v>3</v>
      </c>
      <c r="G34" s="382">
        <v>3.3049814742000008</v>
      </c>
      <c r="H34" s="371">
        <v>0</v>
      </c>
      <c r="I34" s="371">
        <v>0</v>
      </c>
      <c r="J34" s="371">
        <v>0</v>
      </c>
      <c r="K34" s="491">
        <v>0</v>
      </c>
      <c r="L34" s="492">
        <f t="shared" si="1"/>
        <v>3.3049814742000008</v>
      </c>
      <c r="M34" s="382">
        <v>3.3769999999999998</v>
      </c>
      <c r="N34" s="371">
        <v>0</v>
      </c>
      <c r="O34" s="371">
        <v>0</v>
      </c>
      <c r="P34" s="371">
        <v>0</v>
      </c>
      <c r="Q34" s="491">
        <v>0</v>
      </c>
      <c r="R34" s="492">
        <f t="shared" si="2"/>
        <v>3.3769999999999998</v>
      </c>
      <c r="S34" s="382">
        <v>3.4319999999999999</v>
      </c>
      <c r="T34" s="371">
        <v>0</v>
      </c>
      <c r="U34" s="371">
        <v>0</v>
      </c>
      <c r="V34" s="371">
        <v>0</v>
      </c>
      <c r="W34" s="491">
        <v>0</v>
      </c>
      <c r="X34" s="492">
        <f t="shared" si="3"/>
        <v>3.4319999999999999</v>
      </c>
      <c r="Y34" s="382">
        <v>10.833322699929816</v>
      </c>
      <c r="Z34" s="371">
        <v>0</v>
      </c>
      <c r="AA34" s="371">
        <v>0</v>
      </c>
      <c r="AB34" s="371">
        <v>0</v>
      </c>
      <c r="AC34" s="491">
        <v>0</v>
      </c>
      <c r="AD34" s="492">
        <f t="shared" si="4"/>
        <v>10.833322699929816</v>
      </c>
      <c r="AE34" s="382">
        <v>10.952034395994399</v>
      </c>
      <c r="AF34" s="371">
        <v>0</v>
      </c>
      <c r="AG34" s="371">
        <v>0</v>
      </c>
      <c r="AH34" s="371">
        <v>0</v>
      </c>
      <c r="AI34" s="491">
        <v>0</v>
      </c>
      <c r="AJ34" s="492">
        <f t="shared" si="5"/>
        <v>10.952034395994399</v>
      </c>
      <c r="AK34" s="382">
        <v>11.072021538297998</v>
      </c>
      <c r="AL34" s="371">
        <v>0</v>
      </c>
      <c r="AM34" s="371">
        <v>0</v>
      </c>
      <c r="AN34" s="371">
        <v>0</v>
      </c>
      <c r="AO34" s="491">
        <v>0</v>
      </c>
      <c r="AP34" s="492">
        <f t="shared" si="6"/>
        <v>11.072021538297998</v>
      </c>
      <c r="AQ34" s="382">
        <v>10.792972034569463</v>
      </c>
      <c r="AR34" s="371">
        <v>0</v>
      </c>
      <c r="AS34" s="371">
        <v>0</v>
      </c>
      <c r="AT34" s="371">
        <v>0</v>
      </c>
      <c r="AU34" s="491">
        <v>0</v>
      </c>
      <c r="AV34" s="492">
        <f t="shared" si="7"/>
        <v>10.792972034569463</v>
      </c>
      <c r="AW34" s="382">
        <v>10.522881500408602</v>
      </c>
      <c r="AX34" s="371">
        <v>0</v>
      </c>
      <c r="AY34" s="371">
        <v>0</v>
      </c>
      <c r="AZ34" s="371">
        <v>0</v>
      </c>
      <c r="BA34" s="491">
        <v>0</v>
      </c>
      <c r="BB34" s="492">
        <f t="shared" si="8"/>
        <v>10.522881500408602</v>
      </c>
      <c r="BC34" s="347"/>
      <c r="BD34" s="76"/>
      <c r="BE34" s="352"/>
      <c r="BF34" s="56"/>
      <c r="BG34" s="30">
        <f t="shared" si="0"/>
        <v>0</v>
      </c>
      <c r="BH34" s="479"/>
      <c r="BI34" s="463"/>
      <c r="BJ34" s="258">
        <f t="shared" si="10"/>
        <v>25</v>
      </c>
      <c r="BK34" s="489" t="s">
        <v>1289</v>
      </c>
      <c r="BL34" s="275" t="s">
        <v>33</v>
      </c>
      <c r="BM34" s="490">
        <v>3</v>
      </c>
      <c r="BN34" s="493" t="s">
        <v>1290</v>
      </c>
      <c r="BO34" s="494" t="s">
        <v>1291</v>
      </c>
      <c r="BP34" s="494" t="s">
        <v>1292</v>
      </c>
      <c r="BQ34" s="494" t="s">
        <v>1293</v>
      </c>
      <c r="BR34" s="495" t="s">
        <v>1294</v>
      </c>
      <c r="BS34" s="496" t="s">
        <v>1295</v>
      </c>
      <c r="BT34" s="463"/>
    </row>
    <row r="35" spans="1:72" ht="15.75" x14ac:dyDescent="0.3">
      <c r="A35" s="1"/>
      <c r="B35" s="498">
        <f t="shared" si="9"/>
        <v>26</v>
      </c>
      <c r="C35" s="499" t="s">
        <v>1296</v>
      </c>
      <c r="D35" s="500"/>
      <c r="E35" s="275" t="s">
        <v>33</v>
      </c>
      <c r="F35" s="490">
        <v>3</v>
      </c>
      <c r="G35" s="382">
        <v>0</v>
      </c>
      <c r="H35" s="371">
        <v>17.551754261932</v>
      </c>
      <c r="I35" s="371">
        <v>0</v>
      </c>
      <c r="J35" s="371">
        <v>0</v>
      </c>
      <c r="K35" s="491">
        <v>0</v>
      </c>
      <c r="L35" s="492">
        <f t="shared" si="1"/>
        <v>17.551754261932</v>
      </c>
      <c r="M35" s="382">
        <v>0</v>
      </c>
      <c r="N35" s="371">
        <v>4.3307194112208904</v>
      </c>
      <c r="O35" s="371">
        <v>0</v>
      </c>
      <c r="P35" s="371">
        <v>0</v>
      </c>
      <c r="Q35" s="491">
        <v>0</v>
      </c>
      <c r="R35" s="492">
        <f t="shared" si="2"/>
        <v>4.3307194112208904</v>
      </c>
      <c r="S35" s="382">
        <v>0</v>
      </c>
      <c r="T35" s="371">
        <v>2.8118870230333299</v>
      </c>
      <c r="U35" s="371">
        <v>0</v>
      </c>
      <c r="V35" s="371">
        <v>0</v>
      </c>
      <c r="W35" s="491">
        <v>0</v>
      </c>
      <c r="X35" s="492">
        <f t="shared" si="3"/>
        <v>2.8118870230333299</v>
      </c>
      <c r="Y35" s="382">
        <v>0</v>
      </c>
      <c r="Z35" s="371">
        <v>3.515470127923439</v>
      </c>
      <c r="AA35" s="371">
        <v>0</v>
      </c>
      <c r="AB35" s="371">
        <v>0</v>
      </c>
      <c r="AC35" s="491">
        <v>0</v>
      </c>
      <c r="AD35" s="492">
        <f t="shared" si="4"/>
        <v>3.515470127923439</v>
      </c>
      <c r="AE35" s="382">
        <v>0</v>
      </c>
      <c r="AF35" s="371">
        <v>2.8428347323329399</v>
      </c>
      <c r="AG35" s="371">
        <v>0</v>
      </c>
      <c r="AH35" s="371">
        <v>0</v>
      </c>
      <c r="AI35" s="491">
        <v>0</v>
      </c>
      <c r="AJ35" s="492">
        <f t="shared" si="5"/>
        <v>2.8428347323329399</v>
      </c>
      <c r="AK35" s="382">
        <v>0</v>
      </c>
      <c r="AL35" s="371">
        <v>1.9124438271309381</v>
      </c>
      <c r="AM35" s="371">
        <v>0</v>
      </c>
      <c r="AN35" s="371">
        <v>0</v>
      </c>
      <c r="AO35" s="491">
        <v>0</v>
      </c>
      <c r="AP35" s="492">
        <f t="shared" si="6"/>
        <v>1.9124438271309381</v>
      </c>
      <c r="AQ35" s="382">
        <v>0</v>
      </c>
      <c r="AR35" s="371">
        <v>20.218199012381646</v>
      </c>
      <c r="AS35" s="371">
        <v>0</v>
      </c>
      <c r="AT35" s="371">
        <v>0</v>
      </c>
      <c r="AU35" s="491">
        <v>0</v>
      </c>
      <c r="AV35" s="492">
        <f t="shared" si="7"/>
        <v>20.218199012381646</v>
      </c>
      <c r="AW35" s="382">
        <v>0</v>
      </c>
      <c r="AX35" s="371">
        <v>18.041052300246459</v>
      </c>
      <c r="AY35" s="371">
        <v>0</v>
      </c>
      <c r="AZ35" s="371">
        <v>0</v>
      </c>
      <c r="BA35" s="491">
        <v>0</v>
      </c>
      <c r="BB35" s="492">
        <f t="shared" si="8"/>
        <v>18.041052300246459</v>
      </c>
      <c r="BC35" s="347"/>
      <c r="BD35" s="76"/>
      <c r="BE35" s="352"/>
      <c r="BF35" s="56"/>
      <c r="BG35" s="30">
        <f t="shared" si="0"/>
        <v>0</v>
      </c>
      <c r="BH35" s="479"/>
      <c r="BI35" s="463"/>
      <c r="BJ35" s="498">
        <f t="shared" si="10"/>
        <v>26</v>
      </c>
      <c r="BK35" s="499" t="s">
        <v>1296</v>
      </c>
      <c r="BL35" s="275" t="s">
        <v>33</v>
      </c>
      <c r="BM35" s="490">
        <v>3</v>
      </c>
      <c r="BN35" s="501" t="s">
        <v>1297</v>
      </c>
      <c r="BO35" s="502" t="s">
        <v>1298</v>
      </c>
      <c r="BP35" s="502" t="s">
        <v>1299</v>
      </c>
      <c r="BQ35" s="502" t="s">
        <v>1300</v>
      </c>
      <c r="BR35" s="503" t="s">
        <v>1301</v>
      </c>
      <c r="BS35" s="496" t="s">
        <v>1302</v>
      </c>
      <c r="BT35" s="463"/>
    </row>
    <row r="36" spans="1:72" ht="15.75" x14ac:dyDescent="0.3">
      <c r="A36" s="1"/>
      <c r="B36" s="498">
        <f t="shared" si="9"/>
        <v>27</v>
      </c>
      <c r="C36" s="504" t="s">
        <v>420</v>
      </c>
      <c r="D36" s="500"/>
      <c r="E36" s="275" t="s">
        <v>33</v>
      </c>
      <c r="F36" s="490">
        <v>3</v>
      </c>
      <c r="G36" s="382">
        <v>0</v>
      </c>
      <c r="H36" s="371">
        <v>0</v>
      </c>
      <c r="I36" s="371">
        <v>0</v>
      </c>
      <c r="J36" s="371">
        <v>0</v>
      </c>
      <c r="K36" s="491">
        <v>0</v>
      </c>
      <c r="L36" s="492">
        <f t="shared" si="1"/>
        <v>0</v>
      </c>
      <c r="M36" s="382">
        <v>0</v>
      </c>
      <c r="N36" s="371">
        <v>0</v>
      </c>
      <c r="O36" s="371">
        <v>0</v>
      </c>
      <c r="P36" s="371">
        <v>0</v>
      </c>
      <c r="Q36" s="491">
        <v>0</v>
      </c>
      <c r="R36" s="492">
        <f t="shared" si="2"/>
        <v>0</v>
      </c>
      <c r="S36" s="382">
        <v>0</v>
      </c>
      <c r="T36" s="371">
        <v>0</v>
      </c>
      <c r="U36" s="371">
        <v>0</v>
      </c>
      <c r="V36" s="371">
        <v>0</v>
      </c>
      <c r="W36" s="491">
        <v>0</v>
      </c>
      <c r="X36" s="492">
        <f t="shared" si="3"/>
        <v>0</v>
      </c>
      <c r="Y36" s="382">
        <v>0</v>
      </c>
      <c r="Z36" s="371">
        <v>0</v>
      </c>
      <c r="AA36" s="371">
        <v>0</v>
      </c>
      <c r="AB36" s="371">
        <v>0</v>
      </c>
      <c r="AC36" s="491">
        <v>0</v>
      </c>
      <c r="AD36" s="492">
        <f t="shared" si="4"/>
        <v>0</v>
      </c>
      <c r="AE36" s="382">
        <v>0</v>
      </c>
      <c r="AF36" s="371">
        <v>0</v>
      </c>
      <c r="AG36" s="371">
        <v>0</v>
      </c>
      <c r="AH36" s="371">
        <v>0</v>
      </c>
      <c r="AI36" s="491">
        <v>0</v>
      </c>
      <c r="AJ36" s="492">
        <f t="shared" si="5"/>
        <v>0</v>
      </c>
      <c r="AK36" s="382">
        <v>0</v>
      </c>
      <c r="AL36" s="371">
        <v>0</v>
      </c>
      <c r="AM36" s="371">
        <v>0</v>
      </c>
      <c r="AN36" s="371">
        <v>0</v>
      </c>
      <c r="AO36" s="491">
        <v>0</v>
      </c>
      <c r="AP36" s="492">
        <f t="shared" si="6"/>
        <v>0</v>
      </c>
      <c r="AQ36" s="382">
        <v>0</v>
      </c>
      <c r="AR36" s="371">
        <v>0</v>
      </c>
      <c r="AS36" s="371">
        <v>0</v>
      </c>
      <c r="AT36" s="371">
        <v>0</v>
      </c>
      <c r="AU36" s="491">
        <v>0</v>
      </c>
      <c r="AV36" s="492">
        <f t="shared" si="7"/>
        <v>0</v>
      </c>
      <c r="AW36" s="382">
        <v>0</v>
      </c>
      <c r="AX36" s="371">
        <v>0</v>
      </c>
      <c r="AY36" s="371">
        <v>0</v>
      </c>
      <c r="AZ36" s="371">
        <v>0</v>
      </c>
      <c r="BA36" s="491">
        <v>0</v>
      </c>
      <c r="BB36" s="492">
        <f t="shared" si="8"/>
        <v>0</v>
      </c>
      <c r="BC36" s="347"/>
      <c r="BD36" s="76"/>
      <c r="BE36" s="352"/>
      <c r="BF36" s="56"/>
      <c r="BG36" s="30">
        <f t="shared" si="0"/>
        <v>0</v>
      </c>
      <c r="BH36" s="479"/>
      <c r="BI36" s="463"/>
      <c r="BJ36" s="498">
        <f t="shared" si="10"/>
        <v>27</v>
      </c>
      <c r="BK36" s="504" t="s">
        <v>420</v>
      </c>
      <c r="BL36" s="275" t="s">
        <v>33</v>
      </c>
      <c r="BM36" s="490">
        <v>3</v>
      </c>
      <c r="BN36" s="501" t="s">
        <v>1303</v>
      </c>
      <c r="BO36" s="502" t="s">
        <v>1304</v>
      </c>
      <c r="BP36" s="502" t="s">
        <v>1305</v>
      </c>
      <c r="BQ36" s="502" t="s">
        <v>1306</v>
      </c>
      <c r="BR36" s="503" t="s">
        <v>1307</v>
      </c>
      <c r="BS36" s="496" t="s">
        <v>1308</v>
      </c>
      <c r="BT36" s="463"/>
    </row>
    <row r="37" spans="1:72" ht="15.75" x14ac:dyDescent="0.3">
      <c r="A37" s="1"/>
      <c r="B37" s="498">
        <f t="shared" si="9"/>
        <v>28</v>
      </c>
      <c r="C37" s="499" t="s">
        <v>426</v>
      </c>
      <c r="D37" s="500"/>
      <c r="E37" s="275" t="s">
        <v>33</v>
      </c>
      <c r="F37" s="490">
        <v>3</v>
      </c>
      <c r="G37" s="382">
        <v>0</v>
      </c>
      <c r="H37" s="371">
        <v>0</v>
      </c>
      <c r="I37" s="371">
        <v>0</v>
      </c>
      <c r="J37" s="371">
        <v>0</v>
      </c>
      <c r="K37" s="491">
        <v>0</v>
      </c>
      <c r="L37" s="492">
        <f t="shared" si="1"/>
        <v>0</v>
      </c>
      <c r="M37" s="382">
        <v>0</v>
      </c>
      <c r="N37" s="371">
        <v>0</v>
      </c>
      <c r="O37" s="371">
        <v>0</v>
      </c>
      <c r="P37" s="371">
        <v>0</v>
      </c>
      <c r="Q37" s="491">
        <v>0</v>
      </c>
      <c r="R37" s="492">
        <f t="shared" si="2"/>
        <v>0</v>
      </c>
      <c r="S37" s="382">
        <v>0</v>
      </c>
      <c r="T37" s="371">
        <v>0</v>
      </c>
      <c r="U37" s="371">
        <v>0</v>
      </c>
      <c r="V37" s="371">
        <v>0</v>
      </c>
      <c r="W37" s="491">
        <v>0</v>
      </c>
      <c r="X37" s="492">
        <f t="shared" si="3"/>
        <v>0</v>
      </c>
      <c r="Y37" s="382">
        <v>0</v>
      </c>
      <c r="Z37" s="371">
        <v>0</v>
      </c>
      <c r="AA37" s="371">
        <v>0</v>
      </c>
      <c r="AB37" s="371">
        <v>0</v>
      </c>
      <c r="AC37" s="491">
        <v>0</v>
      </c>
      <c r="AD37" s="492">
        <f t="shared" si="4"/>
        <v>0</v>
      </c>
      <c r="AE37" s="382">
        <v>0</v>
      </c>
      <c r="AF37" s="371">
        <v>0</v>
      </c>
      <c r="AG37" s="371">
        <v>0</v>
      </c>
      <c r="AH37" s="371">
        <v>0</v>
      </c>
      <c r="AI37" s="491">
        <v>0</v>
      </c>
      <c r="AJ37" s="492">
        <f t="shared" si="5"/>
        <v>0</v>
      </c>
      <c r="AK37" s="382">
        <v>0</v>
      </c>
      <c r="AL37" s="371">
        <v>0</v>
      </c>
      <c r="AM37" s="371">
        <v>0</v>
      </c>
      <c r="AN37" s="371">
        <v>0</v>
      </c>
      <c r="AO37" s="491">
        <v>0</v>
      </c>
      <c r="AP37" s="492">
        <f t="shared" si="6"/>
        <v>0</v>
      </c>
      <c r="AQ37" s="382">
        <v>0</v>
      </c>
      <c r="AR37" s="371">
        <v>0</v>
      </c>
      <c r="AS37" s="371">
        <v>0</v>
      </c>
      <c r="AT37" s="371">
        <v>0</v>
      </c>
      <c r="AU37" s="491">
        <v>0</v>
      </c>
      <c r="AV37" s="492">
        <f t="shared" si="7"/>
        <v>0</v>
      </c>
      <c r="AW37" s="382">
        <v>0</v>
      </c>
      <c r="AX37" s="371">
        <v>0</v>
      </c>
      <c r="AY37" s="371">
        <v>0</v>
      </c>
      <c r="AZ37" s="371">
        <v>0</v>
      </c>
      <c r="BA37" s="491">
        <v>0</v>
      </c>
      <c r="BB37" s="492">
        <f t="shared" si="8"/>
        <v>0</v>
      </c>
      <c r="BC37" s="347"/>
      <c r="BD37" s="76"/>
      <c r="BE37" s="352"/>
      <c r="BF37" s="56"/>
      <c r="BG37" s="30">
        <f t="shared" si="0"/>
        <v>0</v>
      </c>
      <c r="BH37" s="479"/>
      <c r="BI37" s="463"/>
      <c r="BJ37" s="498">
        <f t="shared" si="10"/>
        <v>28</v>
      </c>
      <c r="BK37" s="499" t="s">
        <v>426</v>
      </c>
      <c r="BL37" s="275" t="s">
        <v>33</v>
      </c>
      <c r="BM37" s="490">
        <v>3</v>
      </c>
      <c r="BN37" s="501" t="s">
        <v>1309</v>
      </c>
      <c r="BO37" s="502" t="s">
        <v>1310</v>
      </c>
      <c r="BP37" s="502" t="s">
        <v>1311</v>
      </c>
      <c r="BQ37" s="502" t="s">
        <v>1312</v>
      </c>
      <c r="BR37" s="503" t="s">
        <v>1313</v>
      </c>
      <c r="BS37" s="496" t="s">
        <v>1314</v>
      </c>
      <c r="BT37" s="463"/>
    </row>
    <row r="38" spans="1:72" ht="15.75" x14ac:dyDescent="0.3">
      <c r="A38" s="1"/>
      <c r="B38" s="498">
        <f t="shared" si="9"/>
        <v>29</v>
      </c>
      <c r="C38" s="505" t="s">
        <v>432</v>
      </c>
      <c r="D38" s="500"/>
      <c r="E38" s="275" t="s">
        <v>33</v>
      </c>
      <c r="F38" s="490">
        <v>3</v>
      </c>
      <c r="G38" s="382">
        <v>0</v>
      </c>
      <c r="H38" s="371">
        <v>0</v>
      </c>
      <c r="I38" s="371">
        <v>0</v>
      </c>
      <c r="J38" s="371">
        <v>0</v>
      </c>
      <c r="K38" s="491">
        <v>0</v>
      </c>
      <c r="L38" s="492">
        <f t="shared" si="1"/>
        <v>0</v>
      </c>
      <c r="M38" s="382">
        <v>0</v>
      </c>
      <c r="N38" s="371">
        <v>0</v>
      </c>
      <c r="O38" s="371">
        <v>0</v>
      </c>
      <c r="P38" s="371">
        <v>0</v>
      </c>
      <c r="Q38" s="491">
        <v>0</v>
      </c>
      <c r="R38" s="492">
        <f t="shared" si="2"/>
        <v>0</v>
      </c>
      <c r="S38" s="382">
        <v>0</v>
      </c>
      <c r="T38" s="371">
        <v>0</v>
      </c>
      <c r="U38" s="371">
        <v>0</v>
      </c>
      <c r="V38" s="371">
        <v>0</v>
      </c>
      <c r="W38" s="491">
        <v>0</v>
      </c>
      <c r="X38" s="492">
        <f t="shared" si="3"/>
        <v>0</v>
      </c>
      <c r="Y38" s="382">
        <v>0</v>
      </c>
      <c r="Z38" s="371">
        <v>0</v>
      </c>
      <c r="AA38" s="371">
        <v>0</v>
      </c>
      <c r="AB38" s="371">
        <v>0</v>
      </c>
      <c r="AC38" s="491">
        <v>0</v>
      </c>
      <c r="AD38" s="492">
        <f t="shared" si="4"/>
        <v>0</v>
      </c>
      <c r="AE38" s="382">
        <v>0</v>
      </c>
      <c r="AF38" s="371">
        <v>0</v>
      </c>
      <c r="AG38" s="371">
        <v>0</v>
      </c>
      <c r="AH38" s="371">
        <v>0</v>
      </c>
      <c r="AI38" s="491">
        <v>0</v>
      </c>
      <c r="AJ38" s="492">
        <f t="shared" si="5"/>
        <v>0</v>
      </c>
      <c r="AK38" s="382">
        <v>0</v>
      </c>
      <c r="AL38" s="371">
        <v>0</v>
      </c>
      <c r="AM38" s="371">
        <v>0</v>
      </c>
      <c r="AN38" s="371">
        <v>0</v>
      </c>
      <c r="AO38" s="491">
        <v>0</v>
      </c>
      <c r="AP38" s="492">
        <f t="shared" si="6"/>
        <v>0</v>
      </c>
      <c r="AQ38" s="382">
        <v>0</v>
      </c>
      <c r="AR38" s="371">
        <v>0</v>
      </c>
      <c r="AS38" s="371">
        <v>0</v>
      </c>
      <c r="AT38" s="371">
        <v>0</v>
      </c>
      <c r="AU38" s="491">
        <v>0</v>
      </c>
      <c r="AV38" s="492">
        <f t="shared" si="7"/>
        <v>0</v>
      </c>
      <c r="AW38" s="382">
        <v>0</v>
      </c>
      <c r="AX38" s="371">
        <v>0</v>
      </c>
      <c r="AY38" s="371">
        <v>0</v>
      </c>
      <c r="AZ38" s="371">
        <v>0</v>
      </c>
      <c r="BA38" s="491">
        <v>0</v>
      </c>
      <c r="BB38" s="492">
        <f t="shared" si="8"/>
        <v>0</v>
      </c>
      <c r="BC38" s="347"/>
      <c r="BD38" s="76"/>
      <c r="BE38" s="352"/>
      <c r="BF38" s="56"/>
      <c r="BG38" s="30">
        <f t="shared" si="0"/>
        <v>0</v>
      </c>
      <c r="BH38" s="479"/>
      <c r="BI38" s="463"/>
      <c r="BJ38" s="498">
        <f t="shared" si="10"/>
        <v>29</v>
      </c>
      <c r="BK38" s="505" t="s">
        <v>432</v>
      </c>
      <c r="BL38" s="275" t="s">
        <v>33</v>
      </c>
      <c r="BM38" s="490">
        <v>3</v>
      </c>
      <c r="BN38" s="493" t="s">
        <v>1315</v>
      </c>
      <c r="BO38" s="494" t="s">
        <v>1316</v>
      </c>
      <c r="BP38" s="494" t="s">
        <v>1317</v>
      </c>
      <c r="BQ38" s="494" t="s">
        <v>1318</v>
      </c>
      <c r="BR38" s="495" t="s">
        <v>1319</v>
      </c>
      <c r="BS38" s="496" t="s">
        <v>1320</v>
      </c>
      <c r="BT38" s="463"/>
    </row>
    <row r="39" spans="1:72" ht="15.75" x14ac:dyDescent="0.3">
      <c r="A39" s="1"/>
      <c r="B39" s="498">
        <f t="shared" si="9"/>
        <v>30</v>
      </c>
      <c r="C39" s="504" t="s">
        <v>1321</v>
      </c>
      <c r="D39" s="500"/>
      <c r="E39" s="275" t="s">
        <v>33</v>
      </c>
      <c r="F39" s="490">
        <v>3</v>
      </c>
      <c r="G39" s="382">
        <v>4.4817840021299995</v>
      </c>
      <c r="H39" s="371">
        <v>0</v>
      </c>
      <c r="I39" s="371">
        <v>0</v>
      </c>
      <c r="J39" s="371">
        <v>0</v>
      </c>
      <c r="K39" s="491">
        <v>0</v>
      </c>
      <c r="L39" s="492">
        <f t="shared" si="1"/>
        <v>4.4817840021299995</v>
      </c>
      <c r="M39" s="382">
        <v>2.0544319812889995</v>
      </c>
      <c r="N39" s="371">
        <v>0</v>
      </c>
      <c r="O39" s="371">
        <v>0</v>
      </c>
      <c r="P39" s="371">
        <v>0</v>
      </c>
      <c r="Q39" s="491">
        <v>0</v>
      </c>
      <c r="R39" s="492">
        <f t="shared" si="2"/>
        <v>2.0544319812889995</v>
      </c>
      <c r="S39" s="382">
        <v>0.92704006712800013</v>
      </c>
      <c r="T39" s="371">
        <v>0</v>
      </c>
      <c r="U39" s="371">
        <v>0</v>
      </c>
      <c r="V39" s="371">
        <v>0</v>
      </c>
      <c r="W39" s="491">
        <v>0</v>
      </c>
      <c r="X39" s="492">
        <f t="shared" si="3"/>
        <v>0.92704006712800013</v>
      </c>
      <c r="Y39" s="382">
        <v>20.467599999999997</v>
      </c>
      <c r="Z39" s="371">
        <v>0</v>
      </c>
      <c r="AA39" s="371">
        <v>0</v>
      </c>
      <c r="AB39" s="371">
        <v>0</v>
      </c>
      <c r="AC39" s="491">
        <v>0</v>
      </c>
      <c r="AD39" s="492">
        <f t="shared" si="4"/>
        <v>20.467599999999997</v>
      </c>
      <c r="AE39" s="382">
        <v>20.467599999999997</v>
      </c>
      <c r="AF39" s="371">
        <v>0</v>
      </c>
      <c r="AG39" s="371">
        <v>0</v>
      </c>
      <c r="AH39" s="371">
        <v>0</v>
      </c>
      <c r="AI39" s="491">
        <v>0</v>
      </c>
      <c r="AJ39" s="492">
        <f t="shared" si="5"/>
        <v>20.467599999999997</v>
      </c>
      <c r="AK39" s="382">
        <v>20.467599999999997</v>
      </c>
      <c r="AL39" s="371">
        <v>0</v>
      </c>
      <c r="AM39" s="371">
        <v>0</v>
      </c>
      <c r="AN39" s="371">
        <v>0</v>
      </c>
      <c r="AO39" s="491">
        <v>0</v>
      </c>
      <c r="AP39" s="492">
        <f t="shared" si="6"/>
        <v>20.467599999999997</v>
      </c>
      <c r="AQ39" s="382">
        <v>20.467599999999997</v>
      </c>
      <c r="AR39" s="371">
        <v>0</v>
      </c>
      <c r="AS39" s="371">
        <v>0</v>
      </c>
      <c r="AT39" s="371">
        <v>0</v>
      </c>
      <c r="AU39" s="491">
        <v>0</v>
      </c>
      <c r="AV39" s="492">
        <f t="shared" si="7"/>
        <v>20.467599999999997</v>
      </c>
      <c r="AW39" s="382">
        <v>20.467599999999997</v>
      </c>
      <c r="AX39" s="371">
        <v>0</v>
      </c>
      <c r="AY39" s="371">
        <v>0</v>
      </c>
      <c r="AZ39" s="371">
        <v>0</v>
      </c>
      <c r="BA39" s="491">
        <v>0</v>
      </c>
      <c r="BB39" s="492">
        <f t="shared" si="8"/>
        <v>20.467599999999997</v>
      </c>
      <c r="BC39" s="347"/>
      <c r="BD39" s="76"/>
      <c r="BE39" s="352"/>
      <c r="BF39" s="56"/>
      <c r="BG39" s="30">
        <f t="shared" si="0"/>
        <v>0</v>
      </c>
      <c r="BH39" s="479"/>
      <c r="BI39" s="463"/>
      <c r="BJ39" s="498">
        <f t="shared" si="10"/>
        <v>30</v>
      </c>
      <c r="BK39" s="504" t="s">
        <v>1321</v>
      </c>
      <c r="BL39" s="275" t="s">
        <v>33</v>
      </c>
      <c r="BM39" s="490">
        <v>3</v>
      </c>
      <c r="BN39" s="501" t="s">
        <v>1322</v>
      </c>
      <c r="BO39" s="502" t="s">
        <v>1323</v>
      </c>
      <c r="BP39" s="502" t="s">
        <v>1324</v>
      </c>
      <c r="BQ39" s="502" t="s">
        <v>1325</v>
      </c>
      <c r="BR39" s="503" t="s">
        <v>1326</v>
      </c>
      <c r="BS39" s="496" t="s">
        <v>1327</v>
      </c>
      <c r="BT39" s="463"/>
    </row>
    <row r="40" spans="1:72" ht="15.75" x14ac:dyDescent="0.3">
      <c r="A40" s="1"/>
      <c r="B40" s="498">
        <f t="shared" si="9"/>
        <v>31</v>
      </c>
      <c r="C40" s="504" t="s">
        <v>1328</v>
      </c>
      <c r="D40" s="500"/>
      <c r="E40" s="275" t="s">
        <v>33</v>
      </c>
      <c r="F40" s="490">
        <v>3</v>
      </c>
      <c r="G40" s="382">
        <v>19.29807082</v>
      </c>
      <c r="H40" s="371">
        <v>0</v>
      </c>
      <c r="I40" s="371">
        <v>0</v>
      </c>
      <c r="J40" s="371">
        <v>0</v>
      </c>
      <c r="K40" s="491">
        <v>0</v>
      </c>
      <c r="L40" s="492">
        <f t="shared" si="1"/>
        <v>19.29807082</v>
      </c>
      <c r="M40" s="382">
        <v>3.4499071200000007</v>
      </c>
      <c r="N40" s="371">
        <v>0</v>
      </c>
      <c r="O40" s="371">
        <v>0</v>
      </c>
      <c r="P40" s="371">
        <v>0</v>
      </c>
      <c r="Q40" s="491">
        <v>0</v>
      </c>
      <c r="R40" s="492">
        <f>SUM(M40:Q40)</f>
        <v>3.4499071200000007</v>
      </c>
      <c r="S40" s="382">
        <v>3.8877168000000006</v>
      </c>
      <c r="T40" s="371">
        <v>0</v>
      </c>
      <c r="U40" s="371">
        <v>0</v>
      </c>
      <c r="V40" s="371">
        <v>0</v>
      </c>
      <c r="W40" s="491">
        <v>0</v>
      </c>
      <c r="X40" s="492">
        <f>SUM(S40:W40)</f>
        <v>3.8877168000000006</v>
      </c>
      <c r="Y40" s="382">
        <v>6.0202580000091093</v>
      </c>
      <c r="Z40" s="371">
        <v>0</v>
      </c>
      <c r="AA40" s="371">
        <v>0</v>
      </c>
      <c r="AB40" s="371">
        <v>0</v>
      </c>
      <c r="AC40" s="491">
        <v>0</v>
      </c>
      <c r="AD40" s="492">
        <f>SUM(Y40:AC40)</f>
        <v>6.0202580000091093</v>
      </c>
      <c r="AE40" s="382">
        <v>6.0202580000091093</v>
      </c>
      <c r="AF40" s="371">
        <v>0</v>
      </c>
      <c r="AG40" s="371">
        <v>0</v>
      </c>
      <c r="AH40" s="371">
        <v>0</v>
      </c>
      <c r="AI40" s="491">
        <v>0</v>
      </c>
      <c r="AJ40" s="492">
        <f>SUM(AE40:AI40)</f>
        <v>6.0202580000091093</v>
      </c>
      <c r="AK40" s="382">
        <v>6.0202580000091093</v>
      </c>
      <c r="AL40" s="371">
        <v>0</v>
      </c>
      <c r="AM40" s="371">
        <v>0</v>
      </c>
      <c r="AN40" s="371">
        <v>0</v>
      </c>
      <c r="AO40" s="491">
        <v>0</v>
      </c>
      <c r="AP40" s="492">
        <f>SUM(AK40:AO40)</f>
        <v>6.0202580000091093</v>
      </c>
      <c r="AQ40" s="382">
        <v>6.0202580000091093</v>
      </c>
      <c r="AR40" s="371">
        <v>0</v>
      </c>
      <c r="AS40" s="371">
        <v>0</v>
      </c>
      <c r="AT40" s="371">
        <v>0</v>
      </c>
      <c r="AU40" s="491">
        <v>0</v>
      </c>
      <c r="AV40" s="492">
        <f>SUM(AQ40:AU40)</f>
        <v>6.0202580000091093</v>
      </c>
      <c r="AW40" s="382">
        <v>6.0202580000091093</v>
      </c>
      <c r="AX40" s="371">
        <v>0</v>
      </c>
      <c r="AY40" s="371">
        <v>0</v>
      </c>
      <c r="AZ40" s="371">
        <v>0</v>
      </c>
      <c r="BA40" s="491">
        <v>0</v>
      </c>
      <c r="BB40" s="492">
        <f>SUM(AW40:BA40)</f>
        <v>6.0202580000091093</v>
      </c>
      <c r="BC40" s="347"/>
      <c r="BD40" s="76"/>
      <c r="BE40" s="352"/>
      <c r="BF40" s="56"/>
      <c r="BG40" s="30">
        <f t="shared" si="0"/>
        <v>0</v>
      </c>
      <c r="BH40" s="479"/>
      <c r="BI40" s="463"/>
      <c r="BJ40" s="498">
        <f t="shared" si="10"/>
        <v>31</v>
      </c>
      <c r="BK40" s="504" t="s">
        <v>1328</v>
      </c>
      <c r="BL40" s="275" t="s">
        <v>33</v>
      </c>
      <c r="BM40" s="490">
        <v>3</v>
      </c>
      <c r="BN40" s="501" t="s">
        <v>1329</v>
      </c>
      <c r="BO40" s="502" t="s">
        <v>1330</v>
      </c>
      <c r="BP40" s="502" t="s">
        <v>1331</v>
      </c>
      <c r="BQ40" s="502" t="s">
        <v>1332</v>
      </c>
      <c r="BR40" s="503" t="s">
        <v>1333</v>
      </c>
      <c r="BS40" s="496" t="s">
        <v>1334</v>
      </c>
      <c r="BT40" s="463"/>
    </row>
    <row r="41" spans="1:72" ht="15.75" x14ac:dyDescent="0.3">
      <c r="A41" s="1"/>
      <c r="B41" s="498">
        <f t="shared" si="9"/>
        <v>32</v>
      </c>
      <c r="C41" s="506" t="s">
        <v>2048</v>
      </c>
      <c r="D41" s="500"/>
      <c r="E41" s="275" t="s">
        <v>33</v>
      </c>
      <c r="F41" s="490">
        <v>3</v>
      </c>
      <c r="G41" s="382">
        <v>0</v>
      </c>
      <c r="H41" s="371">
        <v>1.082671E-2</v>
      </c>
      <c r="I41" s="371">
        <v>0</v>
      </c>
      <c r="J41" s="371">
        <v>0</v>
      </c>
      <c r="K41" s="491">
        <v>0</v>
      </c>
      <c r="L41" s="492">
        <f t="shared" si="1"/>
        <v>1.082671E-2</v>
      </c>
      <c r="M41" s="382">
        <v>0</v>
      </c>
      <c r="N41" s="371">
        <v>8.3284079980000016E-3</v>
      </c>
      <c r="O41" s="371">
        <v>0</v>
      </c>
      <c r="P41" s="371">
        <v>0</v>
      </c>
      <c r="Q41" s="491">
        <v>0</v>
      </c>
      <c r="R41" s="492">
        <f t="shared" si="2"/>
        <v>8.3284079980000016E-3</v>
      </c>
      <c r="S41" s="382">
        <v>0</v>
      </c>
      <c r="T41" s="371">
        <v>0</v>
      </c>
      <c r="U41" s="371">
        <v>0</v>
      </c>
      <c r="V41" s="371">
        <v>0</v>
      </c>
      <c r="W41" s="491">
        <v>0</v>
      </c>
      <c r="X41" s="492">
        <f t="shared" si="3"/>
        <v>0</v>
      </c>
      <c r="Y41" s="382">
        <v>0</v>
      </c>
      <c r="Z41" s="371">
        <v>0</v>
      </c>
      <c r="AA41" s="371">
        <v>0</v>
      </c>
      <c r="AB41" s="371">
        <v>0</v>
      </c>
      <c r="AC41" s="491">
        <v>0</v>
      </c>
      <c r="AD41" s="492">
        <f t="shared" si="4"/>
        <v>0</v>
      </c>
      <c r="AE41" s="382">
        <v>0</v>
      </c>
      <c r="AF41" s="371">
        <v>0</v>
      </c>
      <c r="AG41" s="371">
        <v>0</v>
      </c>
      <c r="AH41" s="371">
        <v>0</v>
      </c>
      <c r="AI41" s="491">
        <v>0</v>
      </c>
      <c r="AJ41" s="492">
        <f t="shared" si="5"/>
        <v>0</v>
      </c>
      <c r="AK41" s="382">
        <v>0</v>
      </c>
      <c r="AL41" s="371">
        <v>0</v>
      </c>
      <c r="AM41" s="371">
        <v>0</v>
      </c>
      <c r="AN41" s="371">
        <v>0</v>
      </c>
      <c r="AO41" s="491">
        <v>0</v>
      </c>
      <c r="AP41" s="492">
        <f t="shared" si="6"/>
        <v>0</v>
      </c>
      <c r="AQ41" s="382">
        <v>0</v>
      </c>
      <c r="AR41" s="371">
        <v>0</v>
      </c>
      <c r="AS41" s="371">
        <v>0</v>
      </c>
      <c r="AT41" s="371">
        <v>0</v>
      </c>
      <c r="AU41" s="491">
        <v>0</v>
      </c>
      <c r="AV41" s="492">
        <f t="shared" si="7"/>
        <v>0</v>
      </c>
      <c r="AW41" s="382">
        <v>0</v>
      </c>
      <c r="AX41" s="371">
        <v>0</v>
      </c>
      <c r="AY41" s="371">
        <v>0</v>
      </c>
      <c r="AZ41" s="371">
        <v>0</v>
      </c>
      <c r="BA41" s="491">
        <v>0</v>
      </c>
      <c r="BB41" s="492">
        <f t="shared" si="8"/>
        <v>0</v>
      </c>
      <c r="BC41" s="347"/>
      <c r="BD41" s="76"/>
      <c r="BE41" s="352" t="s">
        <v>481</v>
      </c>
      <c r="BF41" s="56"/>
      <c r="BG41" s="30">
        <f>(IF(SUM(BX41:DR41)=0,IF(BV41=1,$BV$5,0),$BX$5))</f>
        <v>0</v>
      </c>
      <c r="BH41" s="479"/>
      <c r="BI41" s="463"/>
      <c r="BJ41" s="498">
        <f t="shared" si="10"/>
        <v>32</v>
      </c>
      <c r="BK41" s="507" t="s">
        <v>1335</v>
      </c>
      <c r="BL41" s="275" t="s">
        <v>33</v>
      </c>
      <c r="BM41" s="490">
        <v>3</v>
      </c>
      <c r="BN41" s="501" t="s">
        <v>1336</v>
      </c>
      <c r="BO41" s="502" t="s">
        <v>1337</v>
      </c>
      <c r="BP41" s="502" t="s">
        <v>1338</v>
      </c>
      <c r="BQ41" s="502" t="s">
        <v>1339</v>
      </c>
      <c r="BR41" s="503" t="s">
        <v>1340</v>
      </c>
      <c r="BS41" s="496" t="s">
        <v>1341</v>
      </c>
      <c r="BT41" s="463"/>
    </row>
    <row r="42" spans="1:72" ht="15.75" x14ac:dyDescent="0.3">
      <c r="A42" s="1"/>
      <c r="B42" s="498">
        <f t="shared" si="9"/>
        <v>33</v>
      </c>
      <c r="C42" s="506" t="s">
        <v>2049</v>
      </c>
      <c r="D42" s="500"/>
      <c r="E42" s="275" t="s">
        <v>33</v>
      </c>
      <c r="F42" s="490">
        <v>3</v>
      </c>
      <c r="G42" s="382">
        <v>53.630968775500001</v>
      </c>
      <c r="H42" s="371">
        <v>0.61908644880000008</v>
      </c>
      <c r="I42" s="371">
        <v>0</v>
      </c>
      <c r="J42" s="371">
        <v>0</v>
      </c>
      <c r="K42" s="491">
        <v>0</v>
      </c>
      <c r="L42" s="492">
        <f t="shared" si="1"/>
        <v>54.250055224299999</v>
      </c>
      <c r="M42" s="382">
        <v>44.353292790682723</v>
      </c>
      <c r="N42" s="371">
        <v>7.4353044281324294</v>
      </c>
      <c r="O42" s="371">
        <v>0</v>
      </c>
      <c r="P42" s="371">
        <v>0</v>
      </c>
      <c r="Q42" s="491">
        <v>0</v>
      </c>
      <c r="R42" s="492">
        <f t="shared" si="2"/>
        <v>51.788597218815156</v>
      </c>
      <c r="S42" s="382">
        <v>29.679510234203313</v>
      </c>
      <c r="T42" s="371">
        <v>13.454959274475115</v>
      </c>
      <c r="U42" s="371">
        <v>0</v>
      </c>
      <c r="V42" s="371">
        <v>0</v>
      </c>
      <c r="W42" s="491">
        <v>0</v>
      </c>
      <c r="X42" s="492">
        <f t="shared" si="3"/>
        <v>43.134469508678428</v>
      </c>
      <c r="Y42" s="382">
        <v>0</v>
      </c>
      <c r="Z42" s="371">
        <v>7.1184459986090411</v>
      </c>
      <c r="AA42" s="371">
        <v>0</v>
      </c>
      <c r="AB42" s="371">
        <v>0</v>
      </c>
      <c r="AC42" s="491">
        <v>0</v>
      </c>
      <c r="AD42" s="492">
        <f t="shared" si="4"/>
        <v>7.1184459986090411</v>
      </c>
      <c r="AE42" s="382">
        <v>0</v>
      </c>
      <c r="AF42" s="371">
        <v>4.7456306657371892</v>
      </c>
      <c r="AG42" s="371">
        <v>0</v>
      </c>
      <c r="AH42" s="371">
        <v>0</v>
      </c>
      <c r="AI42" s="491">
        <v>0</v>
      </c>
      <c r="AJ42" s="492">
        <f t="shared" si="5"/>
        <v>4.7456306657371892</v>
      </c>
      <c r="AK42" s="382">
        <v>0</v>
      </c>
      <c r="AL42" s="371">
        <v>0</v>
      </c>
      <c r="AM42" s="371">
        <v>0</v>
      </c>
      <c r="AN42" s="371">
        <v>0</v>
      </c>
      <c r="AO42" s="491">
        <v>0</v>
      </c>
      <c r="AP42" s="492">
        <f t="shared" si="6"/>
        <v>0</v>
      </c>
      <c r="AQ42" s="382">
        <v>0</v>
      </c>
      <c r="AR42" s="371">
        <v>0</v>
      </c>
      <c r="AS42" s="371">
        <v>0</v>
      </c>
      <c r="AT42" s="371">
        <v>0</v>
      </c>
      <c r="AU42" s="491">
        <v>0</v>
      </c>
      <c r="AV42" s="492">
        <f t="shared" si="7"/>
        <v>0</v>
      </c>
      <c r="AW42" s="382">
        <v>0</v>
      </c>
      <c r="AX42" s="371">
        <v>0</v>
      </c>
      <c r="AY42" s="371">
        <v>0</v>
      </c>
      <c r="AZ42" s="371">
        <v>0</v>
      </c>
      <c r="BA42" s="491">
        <v>0</v>
      </c>
      <c r="BB42" s="492">
        <f t="shared" si="8"/>
        <v>0</v>
      </c>
      <c r="BC42" s="347"/>
      <c r="BD42" s="76"/>
      <c r="BE42" s="352" t="s">
        <v>481</v>
      </c>
      <c r="BF42" s="56"/>
      <c r="BG42" s="30">
        <f t="shared" ref="BG42:BG55" si="11">(IF(SUM(BX42:DR42)=0,IF(BV42=1,$BV$5,0),$BX$5))</f>
        <v>0</v>
      </c>
      <c r="BH42" s="479"/>
      <c r="BI42" s="463"/>
      <c r="BJ42" s="498">
        <f t="shared" si="10"/>
        <v>33</v>
      </c>
      <c r="BK42" s="508" t="s">
        <v>1342</v>
      </c>
      <c r="BL42" s="275" t="s">
        <v>33</v>
      </c>
      <c r="BM42" s="490">
        <v>3</v>
      </c>
      <c r="BN42" s="501" t="s">
        <v>1343</v>
      </c>
      <c r="BO42" s="502" t="s">
        <v>1344</v>
      </c>
      <c r="BP42" s="502" t="s">
        <v>1345</v>
      </c>
      <c r="BQ42" s="502" t="s">
        <v>1346</v>
      </c>
      <c r="BR42" s="503" t="s">
        <v>1347</v>
      </c>
      <c r="BS42" s="496" t="s">
        <v>1348</v>
      </c>
      <c r="BT42" s="463"/>
    </row>
    <row r="43" spans="1:72" ht="15.75" x14ac:dyDescent="0.3">
      <c r="A43" s="1"/>
      <c r="B43" s="498">
        <f t="shared" si="9"/>
        <v>34</v>
      </c>
      <c r="C43" s="506" t="s">
        <v>1349</v>
      </c>
      <c r="D43" s="500"/>
      <c r="E43" s="275" t="s">
        <v>33</v>
      </c>
      <c r="F43" s="490">
        <v>3</v>
      </c>
      <c r="G43" s="382"/>
      <c r="H43" s="371"/>
      <c r="I43" s="371"/>
      <c r="J43" s="371"/>
      <c r="K43" s="491"/>
      <c r="L43" s="492">
        <f t="shared" si="1"/>
        <v>0</v>
      </c>
      <c r="M43" s="382"/>
      <c r="N43" s="371"/>
      <c r="O43" s="371"/>
      <c r="P43" s="371"/>
      <c r="Q43" s="491"/>
      <c r="R43" s="492">
        <f t="shared" si="2"/>
        <v>0</v>
      </c>
      <c r="S43" s="382"/>
      <c r="T43" s="371"/>
      <c r="U43" s="371"/>
      <c r="V43" s="371"/>
      <c r="W43" s="491"/>
      <c r="X43" s="492">
        <f t="shared" si="3"/>
        <v>0</v>
      </c>
      <c r="Y43" s="382"/>
      <c r="Z43" s="371"/>
      <c r="AA43" s="371"/>
      <c r="AB43" s="371"/>
      <c r="AC43" s="491"/>
      <c r="AD43" s="492">
        <f t="shared" si="4"/>
        <v>0</v>
      </c>
      <c r="AE43" s="382"/>
      <c r="AF43" s="371"/>
      <c r="AG43" s="371"/>
      <c r="AH43" s="371"/>
      <c r="AI43" s="491"/>
      <c r="AJ43" s="492">
        <f t="shared" si="5"/>
        <v>0</v>
      </c>
      <c r="AK43" s="382"/>
      <c r="AL43" s="371"/>
      <c r="AM43" s="371"/>
      <c r="AN43" s="371"/>
      <c r="AO43" s="491"/>
      <c r="AP43" s="492">
        <f t="shared" si="6"/>
        <v>0</v>
      </c>
      <c r="AQ43" s="382"/>
      <c r="AR43" s="371"/>
      <c r="AS43" s="371"/>
      <c r="AT43" s="371"/>
      <c r="AU43" s="491"/>
      <c r="AV43" s="492">
        <f t="shared" si="7"/>
        <v>0</v>
      </c>
      <c r="AW43" s="382"/>
      <c r="AX43" s="371"/>
      <c r="AY43" s="371"/>
      <c r="AZ43" s="371"/>
      <c r="BA43" s="491"/>
      <c r="BB43" s="492">
        <f t="shared" si="8"/>
        <v>0</v>
      </c>
      <c r="BC43" s="347"/>
      <c r="BD43" s="76"/>
      <c r="BE43" s="352" t="s">
        <v>481</v>
      </c>
      <c r="BF43" s="56"/>
      <c r="BG43" s="30">
        <f t="shared" si="11"/>
        <v>0</v>
      </c>
      <c r="BH43" s="479"/>
      <c r="BI43" s="463"/>
      <c r="BJ43" s="498">
        <f t="shared" si="10"/>
        <v>34</v>
      </c>
      <c r="BK43" s="507" t="s">
        <v>1350</v>
      </c>
      <c r="BL43" s="275" t="s">
        <v>33</v>
      </c>
      <c r="BM43" s="490">
        <v>3</v>
      </c>
      <c r="BN43" s="501" t="s">
        <v>1351</v>
      </c>
      <c r="BO43" s="502" t="s">
        <v>1352</v>
      </c>
      <c r="BP43" s="502" t="s">
        <v>1353</v>
      </c>
      <c r="BQ43" s="502" t="s">
        <v>1354</v>
      </c>
      <c r="BR43" s="503" t="s">
        <v>1355</v>
      </c>
      <c r="BS43" s="496" t="s">
        <v>1356</v>
      </c>
      <c r="BT43" s="463"/>
    </row>
    <row r="44" spans="1:72" ht="15.75" x14ac:dyDescent="0.3">
      <c r="A44" s="1"/>
      <c r="B44" s="498">
        <f t="shared" si="9"/>
        <v>35</v>
      </c>
      <c r="C44" s="506" t="s">
        <v>1357</v>
      </c>
      <c r="D44" s="500"/>
      <c r="E44" s="275" t="s">
        <v>33</v>
      </c>
      <c r="F44" s="490">
        <v>3</v>
      </c>
      <c r="G44" s="382"/>
      <c r="H44" s="371"/>
      <c r="I44" s="371"/>
      <c r="J44" s="371"/>
      <c r="K44" s="491"/>
      <c r="L44" s="492">
        <f t="shared" si="1"/>
        <v>0</v>
      </c>
      <c r="M44" s="382"/>
      <c r="N44" s="371"/>
      <c r="O44" s="371"/>
      <c r="P44" s="371"/>
      <c r="Q44" s="491"/>
      <c r="R44" s="492">
        <f t="shared" si="2"/>
        <v>0</v>
      </c>
      <c r="S44" s="382"/>
      <c r="T44" s="371"/>
      <c r="U44" s="371"/>
      <c r="V44" s="371"/>
      <c r="W44" s="491"/>
      <c r="X44" s="492">
        <f t="shared" si="3"/>
        <v>0</v>
      </c>
      <c r="Y44" s="382"/>
      <c r="Z44" s="371"/>
      <c r="AA44" s="371"/>
      <c r="AB44" s="371"/>
      <c r="AC44" s="491"/>
      <c r="AD44" s="492">
        <f t="shared" si="4"/>
        <v>0</v>
      </c>
      <c r="AE44" s="382"/>
      <c r="AF44" s="371"/>
      <c r="AG44" s="371"/>
      <c r="AH44" s="371"/>
      <c r="AI44" s="491"/>
      <c r="AJ44" s="492">
        <f t="shared" si="5"/>
        <v>0</v>
      </c>
      <c r="AK44" s="382"/>
      <c r="AL44" s="371"/>
      <c r="AM44" s="371"/>
      <c r="AN44" s="371"/>
      <c r="AO44" s="491"/>
      <c r="AP44" s="492">
        <f t="shared" si="6"/>
        <v>0</v>
      </c>
      <c r="AQ44" s="382"/>
      <c r="AR44" s="371"/>
      <c r="AS44" s="371"/>
      <c r="AT44" s="371"/>
      <c r="AU44" s="491"/>
      <c r="AV44" s="492">
        <f t="shared" si="7"/>
        <v>0</v>
      </c>
      <c r="AW44" s="382"/>
      <c r="AX44" s="371"/>
      <c r="AY44" s="371"/>
      <c r="AZ44" s="371"/>
      <c r="BA44" s="491"/>
      <c r="BB44" s="492">
        <f t="shared" si="8"/>
        <v>0</v>
      </c>
      <c r="BC44" s="347"/>
      <c r="BD44" s="76"/>
      <c r="BE44" s="352" t="s">
        <v>481</v>
      </c>
      <c r="BF44" s="56"/>
      <c r="BG44" s="30">
        <f t="shared" si="11"/>
        <v>0</v>
      </c>
      <c r="BH44" s="479"/>
      <c r="BI44" s="463"/>
      <c r="BJ44" s="498">
        <f t="shared" si="10"/>
        <v>35</v>
      </c>
      <c r="BK44" s="508" t="s">
        <v>1358</v>
      </c>
      <c r="BL44" s="275" t="s">
        <v>33</v>
      </c>
      <c r="BM44" s="490">
        <v>3</v>
      </c>
      <c r="BN44" s="501" t="s">
        <v>1359</v>
      </c>
      <c r="BO44" s="502" t="s">
        <v>1360</v>
      </c>
      <c r="BP44" s="502" t="s">
        <v>1361</v>
      </c>
      <c r="BQ44" s="502" t="s">
        <v>1362</v>
      </c>
      <c r="BR44" s="503" t="s">
        <v>1363</v>
      </c>
      <c r="BS44" s="496" t="s">
        <v>1364</v>
      </c>
      <c r="BT44" s="463"/>
    </row>
    <row r="45" spans="1:72" ht="15.75" x14ac:dyDescent="0.3">
      <c r="A45" s="1"/>
      <c r="B45" s="498">
        <f t="shared" si="9"/>
        <v>36</v>
      </c>
      <c r="C45" s="506" t="s">
        <v>1365</v>
      </c>
      <c r="D45" s="500"/>
      <c r="E45" s="275" t="s">
        <v>33</v>
      </c>
      <c r="F45" s="490">
        <v>3</v>
      </c>
      <c r="G45" s="382"/>
      <c r="H45" s="371"/>
      <c r="I45" s="371"/>
      <c r="J45" s="371"/>
      <c r="K45" s="491"/>
      <c r="L45" s="492">
        <f t="shared" si="1"/>
        <v>0</v>
      </c>
      <c r="M45" s="382"/>
      <c r="N45" s="371"/>
      <c r="O45" s="371"/>
      <c r="P45" s="371"/>
      <c r="Q45" s="491"/>
      <c r="R45" s="492">
        <f t="shared" si="2"/>
        <v>0</v>
      </c>
      <c r="S45" s="382"/>
      <c r="T45" s="371"/>
      <c r="U45" s="371"/>
      <c r="V45" s="371"/>
      <c r="W45" s="491"/>
      <c r="X45" s="492">
        <f t="shared" si="3"/>
        <v>0</v>
      </c>
      <c r="Y45" s="382"/>
      <c r="Z45" s="371"/>
      <c r="AA45" s="371"/>
      <c r="AB45" s="371"/>
      <c r="AC45" s="491"/>
      <c r="AD45" s="492">
        <f t="shared" si="4"/>
        <v>0</v>
      </c>
      <c r="AE45" s="382"/>
      <c r="AF45" s="371"/>
      <c r="AG45" s="371"/>
      <c r="AH45" s="371"/>
      <c r="AI45" s="491"/>
      <c r="AJ45" s="492">
        <f t="shared" si="5"/>
        <v>0</v>
      </c>
      <c r="AK45" s="382"/>
      <c r="AL45" s="371"/>
      <c r="AM45" s="371"/>
      <c r="AN45" s="371"/>
      <c r="AO45" s="491"/>
      <c r="AP45" s="492">
        <f t="shared" si="6"/>
        <v>0</v>
      </c>
      <c r="AQ45" s="382"/>
      <c r="AR45" s="371"/>
      <c r="AS45" s="371"/>
      <c r="AT45" s="371"/>
      <c r="AU45" s="491"/>
      <c r="AV45" s="492">
        <f t="shared" si="7"/>
        <v>0</v>
      </c>
      <c r="AW45" s="382"/>
      <c r="AX45" s="371"/>
      <c r="AY45" s="371"/>
      <c r="AZ45" s="371"/>
      <c r="BA45" s="491"/>
      <c r="BB45" s="492">
        <f t="shared" si="8"/>
        <v>0</v>
      </c>
      <c r="BC45" s="347"/>
      <c r="BD45" s="76"/>
      <c r="BE45" s="352" t="s">
        <v>481</v>
      </c>
      <c r="BF45" s="56"/>
      <c r="BG45" s="30">
        <f t="shared" si="11"/>
        <v>0</v>
      </c>
      <c r="BH45" s="479"/>
      <c r="BI45" s="463"/>
      <c r="BJ45" s="498">
        <f t="shared" si="10"/>
        <v>36</v>
      </c>
      <c r="BK45" s="507" t="s">
        <v>1366</v>
      </c>
      <c r="BL45" s="275" t="s">
        <v>33</v>
      </c>
      <c r="BM45" s="490">
        <v>3</v>
      </c>
      <c r="BN45" s="501" t="s">
        <v>1367</v>
      </c>
      <c r="BO45" s="502" t="s">
        <v>1368</v>
      </c>
      <c r="BP45" s="502" t="s">
        <v>1369</v>
      </c>
      <c r="BQ45" s="502" t="s">
        <v>1370</v>
      </c>
      <c r="BR45" s="503" t="s">
        <v>1371</v>
      </c>
      <c r="BS45" s="496" t="s">
        <v>1372</v>
      </c>
      <c r="BT45" s="463"/>
    </row>
    <row r="46" spans="1:72" ht="15.75" x14ac:dyDescent="0.3">
      <c r="A46" s="1"/>
      <c r="B46" s="498">
        <f t="shared" si="9"/>
        <v>37</v>
      </c>
      <c r="C46" s="506" t="s">
        <v>1373</v>
      </c>
      <c r="D46" s="500"/>
      <c r="E46" s="275" t="s">
        <v>33</v>
      </c>
      <c r="F46" s="490">
        <v>3</v>
      </c>
      <c r="G46" s="382"/>
      <c r="H46" s="371"/>
      <c r="I46" s="371"/>
      <c r="J46" s="371"/>
      <c r="K46" s="491"/>
      <c r="L46" s="492">
        <f t="shared" si="1"/>
        <v>0</v>
      </c>
      <c r="M46" s="382"/>
      <c r="N46" s="371"/>
      <c r="O46" s="371"/>
      <c r="P46" s="371"/>
      <c r="Q46" s="491"/>
      <c r="R46" s="492">
        <f t="shared" si="2"/>
        <v>0</v>
      </c>
      <c r="S46" s="382"/>
      <c r="T46" s="371"/>
      <c r="U46" s="371"/>
      <c r="V46" s="371"/>
      <c r="W46" s="491"/>
      <c r="X46" s="492">
        <f t="shared" si="3"/>
        <v>0</v>
      </c>
      <c r="Y46" s="382"/>
      <c r="Z46" s="371"/>
      <c r="AA46" s="371"/>
      <c r="AB46" s="371"/>
      <c r="AC46" s="491"/>
      <c r="AD46" s="492">
        <f t="shared" si="4"/>
        <v>0</v>
      </c>
      <c r="AE46" s="382"/>
      <c r="AF46" s="371"/>
      <c r="AG46" s="371"/>
      <c r="AH46" s="371"/>
      <c r="AI46" s="491"/>
      <c r="AJ46" s="492">
        <f t="shared" si="5"/>
        <v>0</v>
      </c>
      <c r="AK46" s="382"/>
      <c r="AL46" s="371"/>
      <c r="AM46" s="371"/>
      <c r="AN46" s="371"/>
      <c r="AO46" s="491"/>
      <c r="AP46" s="492">
        <f t="shared" si="6"/>
        <v>0</v>
      </c>
      <c r="AQ46" s="382"/>
      <c r="AR46" s="371"/>
      <c r="AS46" s="371"/>
      <c r="AT46" s="371"/>
      <c r="AU46" s="491"/>
      <c r="AV46" s="492">
        <f t="shared" si="7"/>
        <v>0</v>
      </c>
      <c r="AW46" s="382"/>
      <c r="AX46" s="371"/>
      <c r="AY46" s="371"/>
      <c r="AZ46" s="371"/>
      <c r="BA46" s="491"/>
      <c r="BB46" s="492">
        <f t="shared" si="8"/>
        <v>0</v>
      </c>
      <c r="BC46" s="347"/>
      <c r="BD46" s="76"/>
      <c r="BE46" s="352" t="s">
        <v>481</v>
      </c>
      <c r="BF46" s="56"/>
      <c r="BG46" s="30">
        <f t="shared" si="11"/>
        <v>0</v>
      </c>
      <c r="BH46" s="479"/>
      <c r="BI46" s="463"/>
      <c r="BJ46" s="498">
        <f t="shared" si="10"/>
        <v>37</v>
      </c>
      <c r="BK46" s="508" t="s">
        <v>1374</v>
      </c>
      <c r="BL46" s="275" t="s">
        <v>33</v>
      </c>
      <c r="BM46" s="490">
        <v>3</v>
      </c>
      <c r="BN46" s="501" t="s">
        <v>1375</v>
      </c>
      <c r="BO46" s="502" t="s">
        <v>1376</v>
      </c>
      <c r="BP46" s="502" t="s">
        <v>1377</v>
      </c>
      <c r="BQ46" s="502" t="s">
        <v>1378</v>
      </c>
      <c r="BR46" s="503" t="s">
        <v>1379</v>
      </c>
      <c r="BS46" s="496" t="s">
        <v>1380</v>
      </c>
      <c r="BT46" s="463"/>
    </row>
    <row r="47" spans="1:72" ht="15.75" x14ac:dyDescent="0.3">
      <c r="A47" s="1"/>
      <c r="B47" s="498">
        <f t="shared" si="9"/>
        <v>38</v>
      </c>
      <c r="C47" s="506" t="s">
        <v>1381</v>
      </c>
      <c r="D47" s="500"/>
      <c r="E47" s="275" t="s">
        <v>33</v>
      </c>
      <c r="F47" s="490">
        <v>3</v>
      </c>
      <c r="G47" s="382"/>
      <c r="H47" s="371"/>
      <c r="I47" s="371"/>
      <c r="J47" s="371"/>
      <c r="K47" s="491"/>
      <c r="L47" s="492">
        <f t="shared" si="1"/>
        <v>0</v>
      </c>
      <c r="M47" s="382"/>
      <c r="N47" s="371"/>
      <c r="O47" s="371"/>
      <c r="P47" s="371"/>
      <c r="Q47" s="491"/>
      <c r="R47" s="492">
        <f t="shared" si="2"/>
        <v>0</v>
      </c>
      <c r="S47" s="382"/>
      <c r="T47" s="371"/>
      <c r="U47" s="371"/>
      <c r="V47" s="371"/>
      <c r="W47" s="491"/>
      <c r="X47" s="492">
        <f t="shared" si="3"/>
        <v>0</v>
      </c>
      <c r="Y47" s="382"/>
      <c r="Z47" s="371"/>
      <c r="AA47" s="371"/>
      <c r="AB47" s="371"/>
      <c r="AC47" s="491"/>
      <c r="AD47" s="492">
        <f t="shared" si="4"/>
        <v>0</v>
      </c>
      <c r="AE47" s="382"/>
      <c r="AF47" s="371"/>
      <c r="AG47" s="371"/>
      <c r="AH47" s="371"/>
      <c r="AI47" s="491"/>
      <c r="AJ47" s="492">
        <f t="shared" si="5"/>
        <v>0</v>
      </c>
      <c r="AK47" s="382"/>
      <c r="AL47" s="371"/>
      <c r="AM47" s="371"/>
      <c r="AN47" s="371"/>
      <c r="AO47" s="491"/>
      <c r="AP47" s="492">
        <f t="shared" si="6"/>
        <v>0</v>
      </c>
      <c r="AQ47" s="382"/>
      <c r="AR47" s="371"/>
      <c r="AS47" s="371"/>
      <c r="AT47" s="371"/>
      <c r="AU47" s="491"/>
      <c r="AV47" s="492">
        <f t="shared" si="7"/>
        <v>0</v>
      </c>
      <c r="AW47" s="382"/>
      <c r="AX47" s="371"/>
      <c r="AY47" s="371"/>
      <c r="AZ47" s="371"/>
      <c r="BA47" s="491"/>
      <c r="BB47" s="492">
        <f t="shared" si="8"/>
        <v>0</v>
      </c>
      <c r="BC47" s="347"/>
      <c r="BD47" s="76"/>
      <c r="BE47" s="352" t="s">
        <v>481</v>
      </c>
      <c r="BF47" s="56"/>
      <c r="BG47" s="30">
        <f t="shared" si="11"/>
        <v>0</v>
      </c>
      <c r="BH47" s="479"/>
      <c r="BI47" s="463"/>
      <c r="BJ47" s="498">
        <f t="shared" si="10"/>
        <v>38</v>
      </c>
      <c r="BK47" s="507" t="s">
        <v>1382</v>
      </c>
      <c r="BL47" s="275" t="s">
        <v>33</v>
      </c>
      <c r="BM47" s="490">
        <v>3</v>
      </c>
      <c r="BN47" s="501" t="s">
        <v>1383</v>
      </c>
      <c r="BO47" s="502" t="s">
        <v>1384</v>
      </c>
      <c r="BP47" s="502" t="s">
        <v>1385</v>
      </c>
      <c r="BQ47" s="502" t="s">
        <v>1386</v>
      </c>
      <c r="BR47" s="503" t="s">
        <v>1387</v>
      </c>
      <c r="BS47" s="496" t="s">
        <v>1388</v>
      </c>
      <c r="BT47" s="463"/>
    </row>
    <row r="48" spans="1:72" ht="15.75" x14ac:dyDescent="0.3">
      <c r="A48" s="1"/>
      <c r="B48" s="498">
        <f t="shared" si="9"/>
        <v>39</v>
      </c>
      <c r="C48" s="506" t="s">
        <v>1389</v>
      </c>
      <c r="D48" s="500"/>
      <c r="E48" s="275" t="s">
        <v>33</v>
      </c>
      <c r="F48" s="490">
        <v>3</v>
      </c>
      <c r="G48" s="382"/>
      <c r="H48" s="371"/>
      <c r="I48" s="371"/>
      <c r="J48" s="371"/>
      <c r="K48" s="491"/>
      <c r="L48" s="492">
        <f t="shared" si="1"/>
        <v>0</v>
      </c>
      <c r="M48" s="382"/>
      <c r="N48" s="371"/>
      <c r="O48" s="371"/>
      <c r="P48" s="371"/>
      <c r="Q48" s="491"/>
      <c r="R48" s="492">
        <f t="shared" si="2"/>
        <v>0</v>
      </c>
      <c r="S48" s="382"/>
      <c r="T48" s="371"/>
      <c r="U48" s="371"/>
      <c r="V48" s="371"/>
      <c r="W48" s="491"/>
      <c r="X48" s="492">
        <f t="shared" si="3"/>
        <v>0</v>
      </c>
      <c r="Y48" s="382"/>
      <c r="Z48" s="371"/>
      <c r="AA48" s="371"/>
      <c r="AB48" s="371"/>
      <c r="AC48" s="491"/>
      <c r="AD48" s="492">
        <f t="shared" si="4"/>
        <v>0</v>
      </c>
      <c r="AE48" s="382"/>
      <c r="AF48" s="371"/>
      <c r="AG48" s="371"/>
      <c r="AH48" s="371"/>
      <c r="AI48" s="491"/>
      <c r="AJ48" s="492">
        <f t="shared" si="5"/>
        <v>0</v>
      </c>
      <c r="AK48" s="382"/>
      <c r="AL48" s="371"/>
      <c r="AM48" s="371"/>
      <c r="AN48" s="371"/>
      <c r="AO48" s="491"/>
      <c r="AP48" s="492">
        <f t="shared" si="6"/>
        <v>0</v>
      </c>
      <c r="AQ48" s="382"/>
      <c r="AR48" s="371"/>
      <c r="AS48" s="371"/>
      <c r="AT48" s="371"/>
      <c r="AU48" s="491"/>
      <c r="AV48" s="492">
        <f t="shared" si="7"/>
        <v>0</v>
      </c>
      <c r="AW48" s="382"/>
      <c r="AX48" s="371"/>
      <c r="AY48" s="371"/>
      <c r="AZ48" s="371"/>
      <c r="BA48" s="491"/>
      <c r="BB48" s="492">
        <f t="shared" si="8"/>
        <v>0</v>
      </c>
      <c r="BC48" s="347"/>
      <c r="BD48" s="76"/>
      <c r="BE48" s="352" t="s">
        <v>481</v>
      </c>
      <c r="BF48" s="56"/>
      <c r="BG48" s="30">
        <f t="shared" si="11"/>
        <v>0</v>
      </c>
      <c r="BH48" s="479"/>
      <c r="BI48" s="463"/>
      <c r="BJ48" s="498">
        <f t="shared" si="10"/>
        <v>39</v>
      </c>
      <c r="BK48" s="508" t="s">
        <v>1390</v>
      </c>
      <c r="BL48" s="275" t="s">
        <v>33</v>
      </c>
      <c r="BM48" s="490">
        <v>3</v>
      </c>
      <c r="BN48" s="501" t="s">
        <v>1391</v>
      </c>
      <c r="BO48" s="502" t="s">
        <v>1392</v>
      </c>
      <c r="BP48" s="502" t="s">
        <v>1393</v>
      </c>
      <c r="BQ48" s="502" t="s">
        <v>1394</v>
      </c>
      <c r="BR48" s="503" t="s">
        <v>1395</v>
      </c>
      <c r="BS48" s="496" t="s">
        <v>1396</v>
      </c>
      <c r="BT48" s="463"/>
    </row>
    <row r="49" spans="1:72" ht="15.75" x14ac:dyDescent="0.3">
      <c r="A49" s="1"/>
      <c r="B49" s="498">
        <f t="shared" si="9"/>
        <v>40</v>
      </c>
      <c r="C49" s="506" t="s">
        <v>1397</v>
      </c>
      <c r="D49" s="500"/>
      <c r="E49" s="275" t="s">
        <v>33</v>
      </c>
      <c r="F49" s="490">
        <v>3</v>
      </c>
      <c r="G49" s="382"/>
      <c r="H49" s="371"/>
      <c r="I49" s="371"/>
      <c r="J49" s="371"/>
      <c r="K49" s="491"/>
      <c r="L49" s="492">
        <f t="shared" si="1"/>
        <v>0</v>
      </c>
      <c r="M49" s="382"/>
      <c r="N49" s="371"/>
      <c r="O49" s="371"/>
      <c r="P49" s="371"/>
      <c r="Q49" s="491"/>
      <c r="R49" s="492">
        <f t="shared" si="2"/>
        <v>0</v>
      </c>
      <c r="S49" s="382"/>
      <c r="T49" s="371"/>
      <c r="U49" s="371"/>
      <c r="V49" s="371"/>
      <c r="W49" s="491"/>
      <c r="X49" s="492">
        <f t="shared" si="3"/>
        <v>0</v>
      </c>
      <c r="Y49" s="382"/>
      <c r="Z49" s="371"/>
      <c r="AA49" s="371"/>
      <c r="AB49" s="371"/>
      <c r="AC49" s="491"/>
      <c r="AD49" s="492">
        <f t="shared" si="4"/>
        <v>0</v>
      </c>
      <c r="AE49" s="382"/>
      <c r="AF49" s="371"/>
      <c r="AG49" s="371"/>
      <c r="AH49" s="371"/>
      <c r="AI49" s="491"/>
      <c r="AJ49" s="492">
        <f t="shared" si="5"/>
        <v>0</v>
      </c>
      <c r="AK49" s="382"/>
      <c r="AL49" s="371"/>
      <c r="AM49" s="371"/>
      <c r="AN49" s="371"/>
      <c r="AO49" s="491"/>
      <c r="AP49" s="492">
        <f t="shared" si="6"/>
        <v>0</v>
      </c>
      <c r="AQ49" s="382"/>
      <c r="AR49" s="371"/>
      <c r="AS49" s="371"/>
      <c r="AT49" s="371"/>
      <c r="AU49" s="491"/>
      <c r="AV49" s="492">
        <f t="shared" si="7"/>
        <v>0</v>
      </c>
      <c r="AW49" s="382"/>
      <c r="AX49" s="371"/>
      <c r="AY49" s="371"/>
      <c r="AZ49" s="371"/>
      <c r="BA49" s="491"/>
      <c r="BB49" s="492">
        <f t="shared" si="8"/>
        <v>0</v>
      </c>
      <c r="BC49" s="347"/>
      <c r="BD49" s="76"/>
      <c r="BE49" s="352" t="s">
        <v>481</v>
      </c>
      <c r="BF49" s="100"/>
      <c r="BG49" s="30">
        <f t="shared" si="11"/>
        <v>0</v>
      </c>
      <c r="BH49" s="479"/>
      <c r="BI49" s="463"/>
      <c r="BJ49" s="498">
        <f t="shared" si="10"/>
        <v>40</v>
      </c>
      <c r="BK49" s="507" t="s">
        <v>1398</v>
      </c>
      <c r="BL49" s="275" t="s">
        <v>33</v>
      </c>
      <c r="BM49" s="490">
        <v>3</v>
      </c>
      <c r="BN49" s="501" t="s">
        <v>1399</v>
      </c>
      <c r="BO49" s="502" t="s">
        <v>1400</v>
      </c>
      <c r="BP49" s="502" t="s">
        <v>1401</v>
      </c>
      <c r="BQ49" s="502" t="s">
        <v>1402</v>
      </c>
      <c r="BR49" s="503" t="s">
        <v>1403</v>
      </c>
      <c r="BS49" s="496" t="s">
        <v>1404</v>
      </c>
      <c r="BT49" s="463"/>
    </row>
    <row r="50" spans="1:72" ht="15.75" x14ac:dyDescent="0.3">
      <c r="A50" s="1"/>
      <c r="B50" s="498">
        <f t="shared" si="9"/>
        <v>41</v>
      </c>
      <c r="C50" s="506" t="s">
        <v>1405</v>
      </c>
      <c r="D50" s="509"/>
      <c r="E50" s="510" t="s">
        <v>33</v>
      </c>
      <c r="F50" s="511">
        <v>3</v>
      </c>
      <c r="G50" s="382"/>
      <c r="H50" s="371"/>
      <c r="I50" s="371"/>
      <c r="J50" s="371"/>
      <c r="K50" s="491"/>
      <c r="L50" s="492">
        <f t="shared" si="1"/>
        <v>0</v>
      </c>
      <c r="M50" s="382"/>
      <c r="N50" s="371"/>
      <c r="O50" s="371"/>
      <c r="P50" s="371"/>
      <c r="Q50" s="491"/>
      <c r="R50" s="492">
        <f t="shared" si="2"/>
        <v>0</v>
      </c>
      <c r="S50" s="382"/>
      <c r="T50" s="371"/>
      <c r="U50" s="371"/>
      <c r="V50" s="371"/>
      <c r="W50" s="491"/>
      <c r="X50" s="492">
        <f t="shared" si="3"/>
        <v>0</v>
      </c>
      <c r="Y50" s="382"/>
      <c r="Z50" s="371"/>
      <c r="AA50" s="371"/>
      <c r="AB50" s="371"/>
      <c r="AC50" s="491"/>
      <c r="AD50" s="492">
        <f t="shared" si="4"/>
        <v>0</v>
      </c>
      <c r="AE50" s="382"/>
      <c r="AF50" s="371"/>
      <c r="AG50" s="371"/>
      <c r="AH50" s="371"/>
      <c r="AI50" s="491"/>
      <c r="AJ50" s="492">
        <f t="shared" si="5"/>
        <v>0</v>
      </c>
      <c r="AK50" s="382"/>
      <c r="AL50" s="371"/>
      <c r="AM50" s="371"/>
      <c r="AN50" s="371"/>
      <c r="AO50" s="491"/>
      <c r="AP50" s="492">
        <f t="shared" si="6"/>
        <v>0</v>
      </c>
      <c r="AQ50" s="382"/>
      <c r="AR50" s="371"/>
      <c r="AS50" s="371"/>
      <c r="AT50" s="371"/>
      <c r="AU50" s="491"/>
      <c r="AV50" s="492">
        <f t="shared" si="7"/>
        <v>0</v>
      </c>
      <c r="AW50" s="382"/>
      <c r="AX50" s="371"/>
      <c r="AY50" s="371"/>
      <c r="AZ50" s="371"/>
      <c r="BA50" s="491"/>
      <c r="BB50" s="492">
        <f t="shared" si="8"/>
        <v>0</v>
      </c>
      <c r="BC50" s="347"/>
      <c r="BD50" s="76"/>
      <c r="BE50" s="352" t="s">
        <v>481</v>
      </c>
      <c r="BF50" s="100"/>
      <c r="BG50" s="30">
        <f t="shared" si="11"/>
        <v>0</v>
      </c>
      <c r="BH50" s="479"/>
      <c r="BI50" s="463"/>
      <c r="BJ50" s="498">
        <f t="shared" si="10"/>
        <v>41</v>
      </c>
      <c r="BK50" s="512" t="s">
        <v>1406</v>
      </c>
      <c r="BL50" s="510" t="s">
        <v>33</v>
      </c>
      <c r="BM50" s="511">
        <v>3</v>
      </c>
      <c r="BN50" s="513" t="s">
        <v>1407</v>
      </c>
      <c r="BO50" s="494" t="s">
        <v>1408</v>
      </c>
      <c r="BP50" s="494" t="s">
        <v>1409</v>
      </c>
      <c r="BQ50" s="494" t="s">
        <v>1410</v>
      </c>
      <c r="BR50" s="514" t="s">
        <v>1411</v>
      </c>
      <c r="BS50" s="496" t="s">
        <v>1412</v>
      </c>
      <c r="BT50" s="463"/>
    </row>
    <row r="51" spans="1:72" ht="15.75" x14ac:dyDescent="0.3">
      <c r="A51" s="1"/>
      <c r="B51" s="498">
        <f t="shared" si="9"/>
        <v>42</v>
      </c>
      <c r="C51" s="506" t="s">
        <v>1413</v>
      </c>
      <c r="D51" s="509"/>
      <c r="E51" s="510" t="s">
        <v>33</v>
      </c>
      <c r="F51" s="511">
        <v>3</v>
      </c>
      <c r="G51" s="382"/>
      <c r="H51" s="371"/>
      <c r="I51" s="371"/>
      <c r="J51" s="371"/>
      <c r="K51" s="491"/>
      <c r="L51" s="492">
        <f>SUM(G51:K51)</f>
        <v>0</v>
      </c>
      <c r="M51" s="382"/>
      <c r="N51" s="371"/>
      <c r="O51" s="371"/>
      <c r="P51" s="371"/>
      <c r="Q51" s="491"/>
      <c r="R51" s="492">
        <f>SUM(M51:Q51)</f>
        <v>0</v>
      </c>
      <c r="S51" s="382"/>
      <c r="T51" s="371"/>
      <c r="U51" s="371"/>
      <c r="V51" s="371"/>
      <c r="W51" s="491"/>
      <c r="X51" s="492">
        <f>SUM(S51:W51)</f>
        <v>0</v>
      </c>
      <c r="Y51" s="382"/>
      <c r="Z51" s="371"/>
      <c r="AA51" s="371"/>
      <c r="AB51" s="371"/>
      <c r="AC51" s="491"/>
      <c r="AD51" s="492">
        <f>SUM(Y51:AC51)</f>
        <v>0</v>
      </c>
      <c r="AE51" s="382"/>
      <c r="AF51" s="371"/>
      <c r="AG51" s="371"/>
      <c r="AH51" s="371"/>
      <c r="AI51" s="491"/>
      <c r="AJ51" s="492">
        <f>SUM(AE51:AI51)</f>
        <v>0</v>
      </c>
      <c r="AK51" s="382"/>
      <c r="AL51" s="371"/>
      <c r="AM51" s="371"/>
      <c r="AN51" s="371"/>
      <c r="AO51" s="491"/>
      <c r="AP51" s="492">
        <f>SUM(AK51:AO51)</f>
        <v>0</v>
      </c>
      <c r="AQ51" s="382"/>
      <c r="AR51" s="371"/>
      <c r="AS51" s="371"/>
      <c r="AT51" s="371"/>
      <c r="AU51" s="491"/>
      <c r="AV51" s="492">
        <f>SUM(AQ51:AU51)</f>
        <v>0</v>
      </c>
      <c r="AW51" s="382"/>
      <c r="AX51" s="371"/>
      <c r="AY51" s="371"/>
      <c r="AZ51" s="371"/>
      <c r="BA51" s="491"/>
      <c r="BB51" s="492">
        <f>SUM(AW51:BA51)</f>
        <v>0</v>
      </c>
      <c r="BC51" s="347"/>
      <c r="BD51" s="76"/>
      <c r="BE51" s="352" t="s">
        <v>481</v>
      </c>
      <c r="BF51" s="41"/>
      <c r="BG51" s="30">
        <f t="shared" si="11"/>
        <v>0</v>
      </c>
      <c r="BH51" s="479"/>
      <c r="BI51" s="463"/>
      <c r="BJ51" s="498">
        <f t="shared" si="10"/>
        <v>42</v>
      </c>
      <c r="BK51" s="512" t="s">
        <v>1414</v>
      </c>
      <c r="BL51" s="510" t="s">
        <v>33</v>
      </c>
      <c r="BM51" s="511">
        <v>3</v>
      </c>
      <c r="BN51" s="513" t="s">
        <v>1415</v>
      </c>
      <c r="BO51" s="494" t="s">
        <v>1416</v>
      </c>
      <c r="BP51" s="494" t="s">
        <v>1417</v>
      </c>
      <c r="BQ51" s="494" t="s">
        <v>1418</v>
      </c>
      <c r="BR51" s="514" t="s">
        <v>1419</v>
      </c>
      <c r="BS51" s="496" t="s">
        <v>1420</v>
      </c>
      <c r="BT51" s="463"/>
    </row>
    <row r="52" spans="1:72" ht="15.75" x14ac:dyDescent="0.3">
      <c r="A52" s="1"/>
      <c r="B52" s="498">
        <f t="shared" si="9"/>
        <v>43</v>
      </c>
      <c r="C52" s="506" t="s">
        <v>1421</v>
      </c>
      <c r="D52" s="509"/>
      <c r="E52" s="510" t="s">
        <v>33</v>
      </c>
      <c r="F52" s="511">
        <v>3</v>
      </c>
      <c r="G52" s="382"/>
      <c r="H52" s="371"/>
      <c r="I52" s="371"/>
      <c r="J52" s="371"/>
      <c r="K52" s="491"/>
      <c r="L52" s="492">
        <f>SUM(G52:K52)</f>
        <v>0</v>
      </c>
      <c r="M52" s="382"/>
      <c r="N52" s="371"/>
      <c r="O52" s="371"/>
      <c r="P52" s="371"/>
      <c r="Q52" s="491"/>
      <c r="R52" s="492">
        <f>SUM(M52:Q52)</f>
        <v>0</v>
      </c>
      <c r="S52" s="382"/>
      <c r="T52" s="371"/>
      <c r="U52" s="371"/>
      <c r="V52" s="371"/>
      <c r="W52" s="491"/>
      <c r="X52" s="492">
        <f>SUM(S52:W52)</f>
        <v>0</v>
      </c>
      <c r="Y52" s="382"/>
      <c r="Z52" s="371"/>
      <c r="AA52" s="371"/>
      <c r="AB52" s="371"/>
      <c r="AC52" s="491"/>
      <c r="AD52" s="492">
        <f>SUM(Y52:AC52)</f>
        <v>0</v>
      </c>
      <c r="AE52" s="382"/>
      <c r="AF52" s="371"/>
      <c r="AG52" s="371"/>
      <c r="AH52" s="371"/>
      <c r="AI52" s="491"/>
      <c r="AJ52" s="492">
        <f>SUM(AE52:AI52)</f>
        <v>0</v>
      </c>
      <c r="AK52" s="382"/>
      <c r="AL52" s="371"/>
      <c r="AM52" s="371"/>
      <c r="AN52" s="371"/>
      <c r="AO52" s="491"/>
      <c r="AP52" s="492">
        <f>SUM(AK52:AO52)</f>
        <v>0</v>
      </c>
      <c r="AQ52" s="382"/>
      <c r="AR52" s="371"/>
      <c r="AS52" s="371"/>
      <c r="AT52" s="371"/>
      <c r="AU52" s="491"/>
      <c r="AV52" s="492">
        <f>SUM(AQ52:AU52)</f>
        <v>0</v>
      </c>
      <c r="AW52" s="382"/>
      <c r="AX52" s="371"/>
      <c r="AY52" s="371"/>
      <c r="AZ52" s="371"/>
      <c r="BA52" s="491"/>
      <c r="BB52" s="492">
        <f>SUM(AW52:BA52)</f>
        <v>0</v>
      </c>
      <c r="BC52" s="347"/>
      <c r="BD52" s="76"/>
      <c r="BE52" s="352" t="s">
        <v>481</v>
      </c>
      <c r="BF52" s="254"/>
      <c r="BG52" s="30">
        <f t="shared" si="11"/>
        <v>0</v>
      </c>
      <c r="BH52" s="479"/>
      <c r="BI52" s="463"/>
      <c r="BJ52" s="498">
        <f t="shared" si="10"/>
        <v>43</v>
      </c>
      <c r="BK52" s="512" t="s">
        <v>1422</v>
      </c>
      <c r="BL52" s="510" t="s">
        <v>33</v>
      </c>
      <c r="BM52" s="511">
        <v>3</v>
      </c>
      <c r="BN52" s="513" t="s">
        <v>1423</v>
      </c>
      <c r="BO52" s="494" t="s">
        <v>1424</v>
      </c>
      <c r="BP52" s="494" t="s">
        <v>1425</v>
      </c>
      <c r="BQ52" s="494" t="s">
        <v>1426</v>
      </c>
      <c r="BR52" s="514" t="s">
        <v>1427</v>
      </c>
      <c r="BS52" s="496" t="s">
        <v>1428</v>
      </c>
      <c r="BT52" s="463"/>
    </row>
    <row r="53" spans="1:72" ht="15.75" x14ac:dyDescent="0.3">
      <c r="A53" s="1"/>
      <c r="B53" s="498">
        <f t="shared" si="9"/>
        <v>44</v>
      </c>
      <c r="C53" s="506" t="s">
        <v>1429</v>
      </c>
      <c r="D53" s="509"/>
      <c r="E53" s="510" t="s">
        <v>33</v>
      </c>
      <c r="F53" s="511">
        <v>3</v>
      </c>
      <c r="G53" s="382"/>
      <c r="H53" s="371"/>
      <c r="I53" s="371"/>
      <c r="J53" s="371"/>
      <c r="K53" s="491"/>
      <c r="L53" s="492">
        <f>SUM(G53:K53)</f>
        <v>0</v>
      </c>
      <c r="M53" s="382"/>
      <c r="N53" s="371"/>
      <c r="O53" s="371"/>
      <c r="P53" s="371"/>
      <c r="Q53" s="491"/>
      <c r="R53" s="492">
        <f>SUM(M53:Q53)</f>
        <v>0</v>
      </c>
      <c r="S53" s="382"/>
      <c r="T53" s="371"/>
      <c r="U53" s="371"/>
      <c r="V53" s="371"/>
      <c r="W53" s="491"/>
      <c r="X53" s="492">
        <f>SUM(S53:W53)</f>
        <v>0</v>
      </c>
      <c r="Y53" s="382"/>
      <c r="Z53" s="371"/>
      <c r="AA53" s="371"/>
      <c r="AB53" s="371"/>
      <c r="AC53" s="491"/>
      <c r="AD53" s="492">
        <f>SUM(Y53:AC53)</f>
        <v>0</v>
      </c>
      <c r="AE53" s="382"/>
      <c r="AF53" s="371"/>
      <c r="AG53" s="371"/>
      <c r="AH53" s="371"/>
      <c r="AI53" s="491"/>
      <c r="AJ53" s="492">
        <f>SUM(AE53:AI53)</f>
        <v>0</v>
      </c>
      <c r="AK53" s="382"/>
      <c r="AL53" s="371"/>
      <c r="AM53" s="371"/>
      <c r="AN53" s="371"/>
      <c r="AO53" s="491"/>
      <c r="AP53" s="492">
        <f>SUM(AK53:AO53)</f>
        <v>0</v>
      </c>
      <c r="AQ53" s="382"/>
      <c r="AR53" s="371"/>
      <c r="AS53" s="371"/>
      <c r="AT53" s="371"/>
      <c r="AU53" s="491"/>
      <c r="AV53" s="492">
        <f>SUM(AQ53:AU53)</f>
        <v>0</v>
      </c>
      <c r="AW53" s="382"/>
      <c r="AX53" s="371"/>
      <c r="AY53" s="371"/>
      <c r="AZ53" s="371"/>
      <c r="BA53" s="491"/>
      <c r="BB53" s="492">
        <f>SUM(AW53:BA53)</f>
        <v>0</v>
      </c>
      <c r="BC53" s="347"/>
      <c r="BD53" s="76"/>
      <c r="BE53" s="352" t="s">
        <v>481</v>
      </c>
      <c r="BF53" s="56"/>
      <c r="BG53" s="30">
        <f t="shared" si="11"/>
        <v>0</v>
      </c>
      <c r="BH53" s="479"/>
      <c r="BI53" s="463"/>
      <c r="BJ53" s="498">
        <f t="shared" si="10"/>
        <v>44</v>
      </c>
      <c r="BK53" s="512" t="s">
        <v>1430</v>
      </c>
      <c r="BL53" s="510" t="s">
        <v>33</v>
      </c>
      <c r="BM53" s="511">
        <v>3</v>
      </c>
      <c r="BN53" s="513" t="s">
        <v>1431</v>
      </c>
      <c r="BO53" s="494" t="s">
        <v>1432</v>
      </c>
      <c r="BP53" s="494" t="s">
        <v>1433</v>
      </c>
      <c r="BQ53" s="494" t="s">
        <v>1434</v>
      </c>
      <c r="BR53" s="514" t="s">
        <v>1435</v>
      </c>
      <c r="BS53" s="496" t="s">
        <v>1436</v>
      </c>
      <c r="BT53" s="463"/>
    </row>
    <row r="54" spans="1:72" ht="15.75" x14ac:dyDescent="0.3">
      <c r="A54" s="1"/>
      <c r="B54" s="498">
        <f t="shared" si="9"/>
        <v>45</v>
      </c>
      <c r="C54" s="506" t="s">
        <v>1437</v>
      </c>
      <c r="D54" s="509"/>
      <c r="E54" s="510" t="s">
        <v>33</v>
      </c>
      <c r="F54" s="511">
        <v>3</v>
      </c>
      <c r="G54" s="382"/>
      <c r="H54" s="371"/>
      <c r="I54" s="371"/>
      <c r="J54" s="371"/>
      <c r="K54" s="491"/>
      <c r="L54" s="492">
        <f>SUM(G54:K54)</f>
        <v>0</v>
      </c>
      <c r="M54" s="382"/>
      <c r="N54" s="371"/>
      <c r="O54" s="371"/>
      <c r="P54" s="371"/>
      <c r="Q54" s="491"/>
      <c r="R54" s="492">
        <f>SUM(M54:Q54)</f>
        <v>0</v>
      </c>
      <c r="S54" s="382"/>
      <c r="T54" s="371"/>
      <c r="U54" s="371"/>
      <c r="V54" s="371"/>
      <c r="W54" s="491"/>
      <c r="X54" s="492">
        <f>SUM(S54:W54)</f>
        <v>0</v>
      </c>
      <c r="Y54" s="382"/>
      <c r="Z54" s="371"/>
      <c r="AA54" s="371"/>
      <c r="AB54" s="371"/>
      <c r="AC54" s="491"/>
      <c r="AD54" s="492">
        <f>SUM(Y54:AC54)</f>
        <v>0</v>
      </c>
      <c r="AE54" s="382"/>
      <c r="AF54" s="371"/>
      <c r="AG54" s="371"/>
      <c r="AH54" s="371"/>
      <c r="AI54" s="491"/>
      <c r="AJ54" s="492">
        <f>SUM(AE54:AI54)</f>
        <v>0</v>
      </c>
      <c r="AK54" s="382"/>
      <c r="AL54" s="371"/>
      <c r="AM54" s="371"/>
      <c r="AN54" s="371"/>
      <c r="AO54" s="491"/>
      <c r="AP54" s="492">
        <f>SUM(AK54:AO54)</f>
        <v>0</v>
      </c>
      <c r="AQ54" s="382"/>
      <c r="AR54" s="371"/>
      <c r="AS54" s="371"/>
      <c r="AT54" s="371"/>
      <c r="AU54" s="491"/>
      <c r="AV54" s="492">
        <f>SUM(AQ54:AU54)</f>
        <v>0</v>
      </c>
      <c r="AW54" s="382"/>
      <c r="AX54" s="371"/>
      <c r="AY54" s="371"/>
      <c r="AZ54" s="371"/>
      <c r="BA54" s="491"/>
      <c r="BB54" s="492">
        <f>SUM(AW54:BA54)</f>
        <v>0</v>
      </c>
      <c r="BC54" s="347"/>
      <c r="BD54" s="76"/>
      <c r="BE54" s="352" t="s">
        <v>481</v>
      </c>
      <c r="BF54" s="56"/>
      <c r="BG54" s="30">
        <f t="shared" si="11"/>
        <v>0</v>
      </c>
      <c r="BH54" s="479"/>
      <c r="BI54" s="463"/>
      <c r="BJ54" s="498">
        <f t="shared" si="10"/>
        <v>45</v>
      </c>
      <c r="BK54" s="512" t="s">
        <v>1438</v>
      </c>
      <c r="BL54" s="510" t="s">
        <v>33</v>
      </c>
      <c r="BM54" s="511">
        <v>3</v>
      </c>
      <c r="BN54" s="513" t="s">
        <v>1439</v>
      </c>
      <c r="BO54" s="494" t="s">
        <v>1440</v>
      </c>
      <c r="BP54" s="494" t="s">
        <v>1441</v>
      </c>
      <c r="BQ54" s="494" t="s">
        <v>1442</v>
      </c>
      <c r="BR54" s="514" t="s">
        <v>1443</v>
      </c>
      <c r="BS54" s="496" t="s">
        <v>1444</v>
      </c>
      <c r="BT54" s="463"/>
    </row>
    <row r="55" spans="1:72" ht="16.5" thickBot="1" x14ac:dyDescent="0.35">
      <c r="A55" s="1"/>
      <c r="B55" s="498">
        <f t="shared" si="9"/>
        <v>46</v>
      </c>
      <c r="C55" s="506" t="s">
        <v>1445</v>
      </c>
      <c r="D55" s="509"/>
      <c r="E55" s="510" t="s">
        <v>33</v>
      </c>
      <c r="F55" s="511">
        <v>3</v>
      </c>
      <c r="G55" s="515"/>
      <c r="H55" s="516"/>
      <c r="I55" s="516"/>
      <c r="J55" s="516"/>
      <c r="K55" s="517"/>
      <c r="L55" s="492">
        <f>SUM(G55:K55)</f>
        <v>0</v>
      </c>
      <c r="M55" s="515"/>
      <c r="N55" s="516"/>
      <c r="O55" s="516"/>
      <c r="P55" s="516"/>
      <c r="Q55" s="517"/>
      <c r="R55" s="492">
        <f>SUM(M55:Q55)</f>
        <v>0</v>
      </c>
      <c r="S55" s="515"/>
      <c r="T55" s="516"/>
      <c r="U55" s="516"/>
      <c r="V55" s="516"/>
      <c r="W55" s="517"/>
      <c r="X55" s="492">
        <f>SUM(S55:W55)</f>
        <v>0</v>
      </c>
      <c r="Y55" s="515"/>
      <c r="Z55" s="516"/>
      <c r="AA55" s="516"/>
      <c r="AB55" s="516"/>
      <c r="AC55" s="517"/>
      <c r="AD55" s="492">
        <f>SUM(Y55:AC55)</f>
        <v>0</v>
      </c>
      <c r="AE55" s="515"/>
      <c r="AF55" s="516"/>
      <c r="AG55" s="516"/>
      <c r="AH55" s="516"/>
      <c r="AI55" s="517"/>
      <c r="AJ55" s="492">
        <f>SUM(AE55:AI55)</f>
        <v>0</v>
      </c>
      <c r="AK55" s="515"/>
      <c r="AL55" s="516"/>
      <c r="AM55" s="516"/>
      <c r="AN55" s="516"/>
      <c r="AO55" s="517"/>
      <c r="AP55" s="492">
        <f>SUM(AK55:AO55)</f>
        <v>0</v>
      </c>
      <c r="AQ55" s="515"/>
      <c r="AR55" s="516"/>
      <c r="AS55" s="516"/>
      <c r="AT55" s="516"/>
      <c r="AU55" s="517"/>
      <c r="AV55" s="492">
        <f>SUM(AQ55:AU55)</f>
        <v>0</v>
      </c>
      <c r="AW55" s="515"/>
      <c r="AX55" s="516"/>
      <c r="AY55" s="516"/>
      <c r="AZ55" s="516"/>
      <c r="BA55" s="517"/>
      <c r="BB55" s="492">
        <f>SUM(AW55:BA55)</f>
        <v>0</v>
      </c>
      <c r="BC55" s="347"/>
      <c r="BD55" s="76"/>
      <c r="BE55" s="352" t="s">
        <v>481</v>
      </c>
      <c r="BF55" s="56"/>
      <c r="BG55" s="30">
        <f t="shared" si="11"/>
        <v>0</v>
      </c>
      <c r="BH55" s="479"/>
      <c r="BI55" s="463"/>
      <c r="BJ55" s="498">
        <f t="shared" si="10"/>
        <v>46</v>
      </c>
      <c r="BK55" s="512" t="s">
        <v>1446</v>
      </c>
      <c r="BL55" s="510" t="s">
        <v>33</v>
      </c>
      <c r="BM55" s="511">
        <v>3</v>
      </c>
      <c r="BN55" s="518" t="s">
        <v>1447</v>
      </c>
      <c r="BO55" s="519" t="s">
        <v>1448</v>
      </c>
      <c r="BP55" s="519" t="s">
        <v>1449</v>
      </c>
      <c r="BQ55" s="519" t="s">
        <v>1450</v>
      </c>
      <c r="BR55" s="520" t="s">
        <v>1451</v>
      </c>
      <c r="BS55" s="521" t="s">
        <v>1452</v>
      </c>
      <c r="BT55" s="463"/>
    </row>
    <row r="56" spans="1:72" ht="16.5" thickBot="1" x14ac:dyDescent="0.35">
      <c r="A56" s="463"/>
      <c r="B56" s="522">
        <f>B55+1</f>
        <v>47</v>
      </c>
      <c r="C56" s="523" t="s">
        <v>1453</v>
      </c>
      <c r="D56" s="524"/>
      <c r="E56" s="525" t="s">
        <v>33</v>
      </c>
      <c r="F56" s="526">
        <v>3</v>
      </c>
      <c r="G56" s="527">
        <f>SUM(G10:G55)</f>
        <v>129.97583103216127</v>
      </c>
      <c r="H56" s="310">
        <f>SUM(H10:H55)</f>
        <v>71.746909327732013</v>
      </c>
      <c r="I56" s="310">
        <f>SUM(I10:I55)</f>
        <v>-0.67066397999999994</v>
      </c>
      <c r="J56" s="310">
        <f>SUM(J10:J55)</f>
        <v>1.8205510784999999</v>
      </c>
      <c r="K56" s="528">
        <f>SUM(K10:K55)</f>
        <v>0</v>
      </c>
      <c r="L56" s="529">
        <f t="shared" si="1"/>
        <v>202.87262745839328</v>
      </c>
      <c r="M56" s="527">
        <f>SUM(M10:M55)</f>
        <v>105.514</v>
      </c>
      <c r="N56" s="310">
        <f>SUM(N10:N55)</f>
        <v>57.991</v>
      </c>
      <c r="O56" s="310">
        <f>SUM(O10:O55)</f>
        <v>0</v>
      </c>
      <c r="P56" s="310">
        <f>SUM(P10:P55)</f>
        <v>0.73777334539593786</v>
      </c>
      <c r="Q56" s="528">
        <f>SUM(Q10:Q55)</f>
        <v>0</v>
      </c>
      <c r="R56" s="529">
        <f t="shared" si="2"/>
        <v>164.24277334539593</v>
      </c>
      <c r="S56" s="527">
        <f>SUM(S10:S55)</f>
        <v>65.88908877372792</v>
      </c>
      <c r="T56" s="310">
        <f>SUM(T10:T55)</f>
        <v>65.367052385671542</v>
      </c>
      <c r="U56" s="310">
        <f>SUM(U10:U55)</f>
        <v>0</v>
      </c>
      <c r="V56" s="310">
        <f>SUM(V10:V55)</f>
        <v>3.2560015999999995E-3</v>
      </c>
      <c r="W56" s="528">
        <f>SUM(W10:W55)</f>
        <v>0</v>
      </c>
      <c r="X56" s="529">
        <f t="shared" si="3"/>
        <v>131.25939716099947</v>
      </c>
      <c r="Y56" s="527">
        <f>SUM(Y10:Y55)</f>
        <v>38.682917492581495</v>
      </c>
      <c r="Z56" s="310">
        <f>SUM(Z10:Z55)</f>
        <v>95.105347840452524</v>
      </c>
      <c r="AA56" s="310">
        <f>SUM(AA10:AA55)</f>
        <v>0</v>
      </c>
      <c r="AB56" s="310">
        <f>SUM(AB10:AB55)</f>
        <v>0</v>
      </c>
      <c r="AC56" s="528">
        <f>SUM(AC10:AC55)</f>
        <v>0</v>
      </c>
      <c r="AD56" s="529">
        <f t="shared" si="4"/>
        <v>133.78826533303402</v>
      </c>
      <c r="AE56" s="527">
        <f>SUM(AE10:AE55)</f>
        <v>40.29682222553518</v>
      </c>
      <c r="AF56" s="310">
        <f>SUM(AF10:AF55)</f>
        <v>99.1703285096998</v>
      </c>
      <c r="AG56" s="310">
        <f>SUM(AG10:AG55)</f>
        <v>0</v>
      </c>
      <c r="AH56" s="310">
        <f>SUM(AH10:AH55)</f>
        <v>0</v>
      </c>
      <c r="AI56" s="528">
        <f>SUM(AI10:AI55)</f>
        <v>0</v>
      </c>
      <c r="AJ56" s="529">
        <f t="shared" si="5"/>
        <v>139.46715073523498</v>
      </c>
      <c r="AK56" s="527">
        <f>SUM(AK10:AK55)</f>
        <v>42.222867720793445</v>
      </c>
      <c r="AL56" s="310">
        <f>SUM(AL10:AL55)</f>
        <v>63.312913651023628</v>
      </c>
      <c r="AM56" s="310">
        <f>SUM(AM10:AM55)</f>
        <v>0</v>
      </c>
      <c r="AN56" s="310">
        <f>SUM(AN10:AN55)</f>
        <v>0</v>
      </c>
      <c r="AO56" s="528">
        <f>SUM(AO10:AO55)</f>
        <v>0</v>
      </c>
      <c r="AP56" s="529">
        <f t="shared" si="6"/>
        <v>105.53578137181708</v>
      </c>
      <c r="AQ56" s="527">
        <f>SUM(AQ10:AQ55)</f>
        <v>59.701929624189113</v>
      </c>
      <c r="AR56" s="310">
        <f>SUM(AR10:AR55)</f>
        <v>203.1474096539992</v>
      </c>
      <c r="AS56" s="310">
        <f>SUM(AS10:AS55)</f>
        <v>0</v>
      </c>
      <c r="AT56" s="310">
        <f>SUM(AT10:AT55)</f>
        <v>0</v>
      </c>
      <c r="AU56" s="528">
        <f>SUM(AU10:AU55)</f>
        <v>0</v>
      </c>
      <c r="AV56" s="529">
        <f t="shared" si="7"/>
        <v>262.84933927818832</v>
      </c>
      <c r="AW56" s="527">
        <f>SUM(AW10:AW55)</f>
        <v>76.641778037916566</v>
      </c>
      <c r="AX56" s="310">
        <f>SUM(AX10:AX55)</f>
        <v>136.21570117822222</v>
      </c>
      <c r="AY56" s="310">
        <f>SUM(AY10:AY55)</f>
        <v>0</v>
      </c>
      <c r="AZ56" s="310">
        <f>SUM(AZ10:AZ55)</f>
        <v>0</v>
      </c>
      <c r="BA56" s="528">
        <f>SUM(BA10:BA55)</f>
        <v>0</v>
      </c>
      <c r="BB56" s="529">
        <f t="shared" si="8"/>
        <v>212.85747921613878</v>
      </c>
      <c r="BC56" s="380"/>
      <c r="BD56" s="530" t="s">
        <v>1454</v>
      </c>
      <c r="BE56" s="531"/>
      <c r="BF56" s="532"/>
      <c r="BG56" s="30"/>
      <c r="BH56" s="479"/>
      <c r="BI56" s="463"/>
      <c r="BJ56" s="522">
        <f>BJ55+1</f>
        <v>47</v>
      </c>
      <c r="BK56" s="523" t="s">
        <v>1453</v>
      </c>
      <c r="BL56" s="525" t="s">
        <v>33</v>
      </c>
      <c r="BM56" s="526">
        <v>3</v>
      </c>
      <c r="BN56" s="533" t="s">
        <v>1455</v>
      </c>
      <c r="BO56" s="534" t="s">
        <v>1456</v>
      </c>
      <c r="BP56" s="534" t="s">
        <v>1457</v>
      </c>
      <c r="BQ56" s="534" t="s">
        <v>1458</v>
      </c>
      <c r="BR56" s="535" t="s">
        <v>1459</v>
      </c>
      <c r="BS56" s="536" t="s">
        <v>1460</v>
      </c>
      <c r="BT56" s="463"/>
    </row>
    <row r="57" spans="1:72" ht="16.5" thickBot="1" x14ac:dyDescent="0.35">
      <c r="A57" s="1"/>
      <c r="B57" s="347"/>
      <c r="C57" s="380"/>
      <c r="D57" s="393"/>
      <c r="E57" s="380"/>
      <c r="F57" s="380"/>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347"/>
      <c r="BD57" s="347"/>
      <c r="BE57" s="1"/>
      <c r="BF57" s="56"/>
      <c r="BG57" s="30"/>
      <c r="BH57" s="479"/>
      <c r="BI57" s="463"/>
      <c r="BJ57" s="380"/>
      <c r="BK57" s="380"/>
      <c r="BL57" s="380"/>
      <c r="BM57" s="380"/>
      <c r="BN57" s="538"/>
      <c r="BO57" s="538"/>
      <c r="BP57" s="538"/>
      <c r="BQ57" s="538"/>
      <c r="BR57" s="538"/>
      <c r="BS57" s="538"/>
      <c r="BT57" s="463"/>
    </row>
    <row r="58" spans="1:72" ht="16.5" thickBot="1" x14ac:dyDescent="0.35">
      <c r="A58" s="1"/>
      <c r="B58" s="228" t="s">
        <v>108</v>
      </c>
      <c r="C58" s="482" t="s">
        <v>1461</v>
      </c>
      <c r="D58" s="539"/>
      <c r="E58" s="213"/>
      <c r="F58" s="213"/>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0"/>
      <c r="AY58" s="540"/>
      <c r="AZ58" s="540"/>
      <c r="BA58" s="540"/>
      <c r="BB58" s="540"/>
      <c r="BC58" s="474"/>
      <c r="BD58" s="11"/>
      <c r="BE58" s="1"/>
      <c r="BF58" s="56"/>
      <c r="BG58" s="30"/>
      <c r="BH58" s="479"/>
      <c r="BI58" s="463"/>
      <c r="BJ58" s="228" t="s">
        <v>108</v>
      </c>
      <c r="BK58" s="482" t="s">
        <v>1461</v>
      </c>
      <c r="BL58" s="213"/>
      <c r="BM58" s="213"/>
      <c r="BN58" s="541"/>
      <c r="BO58" s="541"/>
      <c r="BP58" s="541"/>
      <c r="BQ58" s="541"/>
      <c r="BR58" s="541"/>
      <c r="BS58" s="541"/>
      <c r="BT58" s="463"/>
    </row>
    <row r="59" spans="1:72" ht="15.75" x14ac:dyDescent="0.3">
      <c r="A59" s="1"/>
      <c r="B59" s="31">
        <v>48</v>
      </c>
      <c r="C59" s="32" t="s">
        <v>1122</v>
      </c>
      <c r="D59" s="33" t="s">
        <v>32</v>
      </c>
      <c r="E59" s="33" t="s">
        <v>33</v>
      </c>
      <c r="F59" s="362">
        <v>3</v>
      </c>
      <c r="G59" s="363">
        <v>2.5999999999999999E-2</v>
      </c>
      <c r="H59" s="364">
        <v>0</v>
      </c>
      <c r="I59" s="364">
        <v>0</v>
      </c>
      <c r="J59" s="364">
        <v>0</v>
      </c>
      <c r="K59" s="483">
        <v>0</v>
      </c>
      <c r="L59" s="484">
        <f t="shared" ref="L59:L105" si="12">SUM(G59:K59)</f>
        <v>2.5999999999999999E-2</v>
      </c>
      <c r="M59" s="363">
        <v>2.6823668638830702E-2</v>
      </c>
      <c r="N59" s="364">
        <v>0</v>
      </c>
      <c r="O59" s="364">
        <v>0</v>
      </c>
      <c r="P59" s="364">
        <v>0</v>
      </c>
      <c r="Q59" s="483">
        <v>0</v>
      </c>
      <c r="R59" s="484">
        <f t="shared" ref="R59:R105" si="13">SUM(M59:Q59)</f>
        <v>2.6823668638830702E-2</v>
      </c>
      <c r="S59" s="363">
        <v>2.7735250895383461E-2</v>
      </c>
      <c r="T59" s="364">
        <v>0</v>
      </c>
      <c r="U59" s="364">
        <v>0</v>
      </c>
      <c r="V59" s="364">
        <v>0</v>
      </c>
      <c r="W59" s="483">
        <v>0</v>
      </c>
      <c r="X59" s="484">
        <f t="shared" ref="X59:X105" si="14">SUM(S59:W59)</f>
        <v>2.7735250895383461E-2</v>
      </c>
      <c r="Y59" s="363">
        <v>2.7857496661180953E-2</v>
      </c>
      <c r="Z59" s="364">
        <v>0</v>
      </c>
      <c r="AA59" s="364">
        <v>0</v>
      </c>
      <c r="AB59" s="364">
        <v>0</v>
      </c>
      <c r="AC59" s="483">
        <v>0</v>
      </c>
      <c r="AD59" s="484">
        <f t="shared" ref="AD59:AD105" si="15">SUM(Y59:AC59)</f>
        <v>2.7857496661180953E-2</v>
      </c>
      <c r="AE59" s="363">
        <v>2.7870261101983755E-2</v>
      </c>
      <c r="AF59" s="364">
        <v>0</v>
      </c>
      <c r="AG59" s="364">
        <v>0</v>
      </c>
      <c r="AH59" s="364">
        <v>0</v>
      </c>
      <c r="AI59" s="483">
        <v>0</v>
      </c>
      <c r="AJ59" s="484">
        <f t="shared" ref="AJ59:AJ105" si="16">SUM(AE59:AI59)</f>
        <v>2.7870261101983755E-2</v>
      </c>
      <c r="AK59" s="363">
        <v>2.8520564930038787E-2</v>
      </c>
      <c r="AL59" s="364">
        <v>0</v>
      </c>
      <c r="AM59" s="364">
        <v>0</v>
      </c>
      <c r="AN59" s="364">
        <v>0</v>
      </c>
      <c r="AO59" s="483">
        <v>0</v>
      </c>
      <c r="AP59" s="484">
        <f t="shared" ref="AP59:AP105" si="17">SUM(AK59:AO59)</f>
        <v>2.8520564930038787E-2</v>
      </c>
      <c r="AQ59" s="363">
        <v>2.8764744153869877E-2</v>
      </c>
      <c r="AR59" s="364">
        <v>0</v>
      </c>
      <c r="AS59" s="364">
        <v>0</v>
      </c>
      <c r="AT59" s="364">
        <v>0</v>
      </c>
      <c r="AU59" s="483">
        <v>0</v>
      </c>
      <c r="AV59" s="484">
        <f t="shared" ref="AV59:AV105" si="18">SUM(AQ59:AU59)</f>
        <v>2.8764744153869877E-2</v>
      </c>
      <c r="AW59" s="363">
        <v>2.902458181888469E-2</v>
      </c>
      <c r="AX59" s="364">
        <v>0</v>
      </c>
      <c r="AY59" s="364">
        <v>0</v>
      </c>
      <c r="AZ59" s="364">
        <v>0</v>
      </c>
      <c r="BA59" s="483">
        <v>0</v>
      </c>
      <c r="BB59" s="484">
        <f t="shared" ref="BB59:BB105" si="19">SUM(AW59:BA59)</f>
        <v>2.902458181888469E-2</v>
      </c>
      <c r="BC59" s="347"/>
      <c r="BD59" s="368"/>
      <c r="BE59" s="369"/>
      <c r="BF59" s="56"/>
      <c r="BG59" s="30">
        <f t="shared" ref="BG59:BG89" si="20" xml:space="preserve"> IF( SUM( BX59:DR59 ) = 0, 0, $BX$5 )</f>
        <v>0</v>
      </c>
      <c r="BH59" s="479"/>
      <c r="BI59" s="463"/>
      <c r="BJ59" s="31">
        <v>48</v>
      </c>
      <c r="BK59" s="32" t="s">
        <v>1122</v>
      </c>
      <c r="BL59" s="33" t="s">
        <v>33</v>
      </c>
      <c r="BM59" s="362">
        <v>3</v>
      </c>
      <c r="BN59" s="485" t="s">
        <v>1462</v>
      </c>
      <c r="BO59" s="486" t="s">
        <v>1463</v>
      </c>
      <c r="BP59" s="486" t="s">
        <v>1464</v>
      </c>
      <c r="BQ59" s="486" t="s">
        <v>1465</v>
      </c>
      <c r="BR59" s="487" t="s">
        <v>1466</v>
      </c>
      <c r="BS59" s="488" t="s">
        <v>1467</v>
      </c>
      <c r="BT59" s="463"/>
    </row>
    <row r="60" spans="1:72" ht="15.75" x14ac:dyDescent="0.3">
      <c r="A60" s="1"/>
      <c r="B60" s="258">
        <f t="shared" ref="B60:B105" si="21">B59+1</f>
        <v>49</v>
      </c>
      <c r="C60" s="489" t="s">
        <v>1129</v>
      </c>
      <c r="D60" s="48" t="s">
        <v>41</v>
      </c>
      <c r="E60" s="275" t="s">
        <v>33</v>
      </c>
      <c r="F60" s="490">
        <v>3</v>
      </c>
      <c r="G60" s="382">
        <v>0</v>
      </c>
      <c r="H60" s="371">
        <v>0</v>
      </c>
      <c r="I60" s="371">
        <v>0</v>
      </c>
      <c r="J60" s="371">
        <v>1.3580000000000001</v>
      </c>
      <c r="K60" s="491">
        <v>0</v>
      </c>
      <c r="L60" s="492">
        <f t="shared" si="12"/>
        <v>1.3580000000000001</v>
      </c>
      <c r="M60" s="382">
        <v>0</v>
      </c>
      <c r="N60" s="371">
        <v>0</v>
      </c>
      <c r="O60" s="371">
        <v>0</v>
      </c>
      <c r="P60" s="371">
        <v>1.9705079653910247</v>
      </c>
      <c r="Q60" s="491">
        <v>0</v>
      </c>
      <c r="R60" s="492">
        <f t="shared" si="13"/>
        <v>1.9705079653910247</v>
      </c>
      <c r="S60" s="382">
        <v>0</v>
      </c>
      <c r="T60" s="371">
        <v>0</v>
      </c>
      <c r="U60" s="371">
        <v>0</v>
      </c>
      <c r="V60" s="371">
        <v>2.0374742003916313</v>
      </c>
      <c r="W60" s="491">
        <v>0</v>
      </c>
      <c r="X60" s="492">
        <f t="shared" si="14"/>
        <v>2.0374742003916313</v>
      </c>
      <c r="Y60" s="382">
        <v>0</v>
      </c>
      <c r="Z60" s="371">
        <v>0</v>
      </c>
      <c r="AA60" s="371">
        <v>0</v>
      </c>
      <c r="AB60" s="371">
        <v>2.0464545624175239</v>
      </c>
      <c r="AC60" s="491">
        <v>0</v>
      </c>
      <c r="AD60" s="492">
        <f t="shared" si="15"/>
        <v>2.0464545624175239</v>
      </c>
      <c r="AE60" s="382">
        <v>0</v>
      </c>
      <c r="AF60" s="371">
        <v>0</v>
      </c>
      <c r="AG60" s="371">
        <v>0</v>
      </c>
      <c r="AH60" s="371">
        <v>2.0473922578764991</v>
      </c>
      <c r="AI60" s="491">
        <v>0</v>
      </c>
      <c r="AJ60" s="492">
        <f t="shared" si="16"/>
        <v>2.0473922578764991</v>
      </c>
      <c r="AK60" s="382">
        <v>0</v>
      </c>
      <c r="AL60" s="371">
        <v>0</v>
      </c>
      <c r="AM60" s="371">
        <v>0</v>
      </c>
      <c r="AN60" s="371">
        <v>2.0951645775528491</v>
      </c>
      <c r="AO60" s="491">
        <v>0</v>
      </c>
      <c r="AP60" s="492">
        <f t="shared" si="17"/>
        <v>2.0951645775528491</v>
      </c>
      <c r="AQ60" s="382">
        <v>0</v>
      </c>
      <c r="AR60" s="371">
        <v>0</v>
      </c>
      <c r="AS60" s="371">
        <v>0</v>
      </c>
      <c r="AT60" s="371">
        <v>2.1131023589958255</v>
      </c>
      <c r="AU60" s="491">
        <v>0</v>
      </c>
      <c r="AV60" s="492">
        <f t="shared" si="18"/>
        <v>2.1131023589958255</v>
      </c>
      <c r="AW60" s="382">
        <v>0</v>
      </c>
      <c r="AX60" s="371">
        <v>0</v>
      </c>
      <c r="AY60" s="371">
        <v>0</v>
      </c>
      <c r="AZ60" s="371">
        <v>2.1321904336180677</v>
      </c>
      <c r="BA60" s="491">
        <v>0</v>
      </c>
      <c r="BB60" s="492">
        <f t="shared" si="19"/>
        <v>2.1321904336180677</v>
      </c>
      <c r="BC60" s="347"/>
      <c r="BD60" s="76"/>
      <c r="BE60" s="352"/>
      <c r="BF60" s="56"/>
      <c r="BG60" s="30">
        <f t="shared" si="20"/>
        <v>0</v>
      </c>
      <c r="BH60" s="479"/>
      <c r="BI60" s="463"/>
      <c r="BJ60" s="258">
        <f t="shared" ref="BJ60:BJ104" si="22">BJ59+1</f>
        <v>49</v>
      </c>
      <c r="BK60" s="489" t="s">
        <v>1129</v>
      </c>
      <c r="BL60" s="275" t="s">
        <v>33</v>
      </c>
      <c r="BM60" s="490">
        <v>3</v>
      </c>
      <c r="BN60" s="493" t="s">
        <v>1468</v>
      </c>
      <c r="BO60" s="494" t="s">
        <v>1469</v>
      </c>
      <c r="BP60" s="494" t="s">
        <v>1470</v>
      </c>
      <c r="BQ60" s="494" t="s">
        <v>1471</v>
      </c>
      <c r="BR60" s="495" t="s">
        <v>1472</v>
      </c>
      <c r="BS60" s="496" t="s">
        <v>1473</v>
      </c>
      <c r="BT60" s="463"/>
    </row>
    <row r="61" spans="1:72" ht="15.75" x14ac:dyDescent="0.3">
      <c r="A61" s="1"/>
      <c r="B61" s="258">
        <f t="shared" si="21"/>
        <v>50</v>
      </c>
      <c r="C61" s="489" t="s">
        <v>1136</v>
      </c>
      <c r="D61" s="48" t="s">
        <v>48</v>
      </c>
      <c r="E61" s="275" t="s">
        <v>33</v>
      </c>
      <c r="F61" s="490">
        <v>3</v>
      </c>
      <c r="G61" s="382">
        <v>0</v>
      </c>
      <c r="H61" s="371">
        <v>0</v>
      </c>
      <c r="I61" s="371">
        <v>0</v>
      </c>
      <c r="J61" s="371">
        <v>0</v>
      </c>
      <c r="K61" s="491">
        <v>0</v>
      </c>
      <c r="L61" s="492">
        <f t="shared" si="12"/>
        <v>0</v>
      </c>
      <c r="M61" s="382">
        <v>0</v>
      </c>
      <c r="N61" s="371">
        <v>0</v>
      </c>
      <c r="O61" s="371">
        <v>0</v>
      </c>
      <c r="P61" s="371">
        <v>0</v>
      </c>
      <c r="Q61" s="491">
        <v>0</v>
      </c>
      <c r="R61" s="492">
        <f t="shared" si="13"/>
        <v>0</v>
      </c>
      <c r="S61" s="382">
        <v>0</v>
      </c>
      <c r="T61" s="371">
        <v>0</v>
      </c>
      <c r="U61" s="371">
        <v>0</v>
      </c>
      <c r="V61" s="371">
        <v>0</v>
      </c>
      <c r="W61" s="491">
        <v>0</v>
      </c>
      <c r="X61" s="492">
        <f t="shared" si="14"/>
        <v>0</v>
      </c>
      <c r="Y61" s="382">
        <v>0</v>
      </c>
      <c r="Z61" s="371">
        <v>0</v>
      </c>
      <c r="AA61" s="371">
        <v>0</v>
      </c>
      <c r="AB61" s="371">
        <v>0</v>
      </c>
      <c r="AC61" s="491">
        <v>0</v>
      </c>
      <c r="AD61" s="492">
        <f t="shared" si="15"/>
        <v>0</v>
      </c>
      <c r="AE61" s="382">
        <v>0</v>
      </c>
      <c r="AF61" s="371">
        <v>0</v>
      </c>
      <c r="AG61" s="371">
        <v>0</v>
      </c>
      <c r="AH61" s="371">
        <v>0</v>
      </c>
      <c r="AI61" s="491">
        <v>0</v>
      </c>
      <c r="AJ61" s="492">
        <f t="shared" si="16"/>
        <v>0</v>
      </c>
      <c r="AK61" s="382">
        <v>0</v>
      </c>
      <c r="AL61" s="371">
        <v>0</v>
      </c>
      <c r="AM61" s="371">
        <v>0</v>
      </c>
      <c r="AN61" s="371">
        <v>0</v>
      </c>
      <c r="AO61" s="491">
        <v>0</v>
      </c>
      <c r="AP61" s="492">
        <f t="shared" si="17"/>
        <v>0</v>
      </c>
      <c r="AQ61" s="382">
        <v>0</v>
      </c>
      <c r="AR61" s="371">
        <v>0</v>
      </c>
      <c r="AS61" s="371">
        <v>0</v>
      </c>
      <c r="AT61" s="371">
        <v>0</v>
      </c>
      <c r="AU61" s="491">
        <v>0</v>
      </c>
      <c r="AV61" s="492">
        <f t="shared" si="18"/>
        <v>0</v>
      </c>
      <c r="AW61" s="382">
        <v>0</v>
      </c>
      <c r="AX61" s="371">
        <v>0</v>
      </c>
      <c r="AY61" s="371">
        <v>0</v>
      </c>
      <c r="AZ61" s="371">
        <v>0</v>
      </c>
      <c r="BA61" s="491">
        <v>0</v>
      </c>
      <c r="BB61" s="492">
        <f t="shared" si="19"/>
        <v>0</v>
      </c>
      <c r="BC61" s="347"/>
      <c r="BD61" s="76"/>
      <c r="BE61" s="352"/>
      <c r="BF61" s="56"/>
      <c r="BG61" s="30">
        <f t="shared" si="20"/>
        <v>0</v>
      </c>
      <c r="BH61" s="479"/>
      <c r="BI61" s="463"/>
      <c r="BJ61" s="258">
        <f t="shared" si="22"/>
        <v>50</v>
      </c>
      <c r="BK61" s="489" t="s">
        <v>1136</v>
      </c>
      <c r="BL61" s="275" t="s">
        <v>33</v>
      </c>
      <c r="BM61" s="490">
        <v>3</v>
      </c>
      <c r="BN61" s="493" t="s">
        <v>1474</v>
      </c>
      <c r="BO61" s="494" t="s">
        <v>1475</v>
      </c>
      <c r="BP61" s="494" t="s">
        <v>1476</v>
      </c>
      <c r="BQ61" s="494" t="s">
        <v>1477</v>
      </c>
      <c r="BR61" s="495" t="s">
        <v>1478</v>
      </c>
      <c r="BS61" s="496" t="s">
        <v>1479</v>
      </c>
      <c r="BT61" s="463"/>
    </row>
    <row r="62" spans="1:72" ht="15.75" x14ac:dyDescent="0.3">
      <c r="A62" s="1"/>
      <c r="B62" s="258">
        <f t="shared" si="21"/>
        <v>51</v>
      </c>
      <c r="C62" s="489" t="s">
        <v>1143</v>
      </c>
      <c r="D62" s="48" t="s">
        <v>884</v>
      </c>
      <c r="E62" s="275" t="s">
        <v>33</v>
      </c>
      <c r="F62" s="490">
        <v>3</v>
      </c>
      <c r="G62" s="382">
        <v>0</v>
      </c>
      <c r="H62" s="371">
        <v>0</v>
      </c>
      <c r="I62" s="371">
        <v>0</v>
      </c>
      <c r="J62" s="371">
        <v>0</v>
      </c>
      <c r="K62" s="491">
        <v>0</v>
      </c>
      <c r="L62" s="492">
        <f t="shared" si="12"/>
        <v>0</v>
      </c>
      <c r="M62" s="382">
        <v>0</v>
      </c>
      <c r="N62" s="371">
        <v>0</v>
      </c>
      <c r="O62" s="371">
        <v>0</v>
      </c>
      <c r="P62" s="371">
        <v>0</v>
      </c>
      <c r="Q62" s="491">
        <v>0</v>
      </c>
      <c r="R62" s="492">
        <f t="shared" si="13"/>
        <v>0</v>
      </c>
      <c r="S62" s="382">
        <v>0</v>
      </c>
      <c r="T62" s="371">
        <v>0</v>
      </c>
      <c r="U62" s="371">
        <v>0</v>
      </c>
      <c r="V62" s="371">
        <v>0</v>
      </c>
      <c r="W62" s="491">
        <v>0</v>
      </c>
      <c r="X62" s="492">
        <f t="shared" si="14"/>
        <v>0</v>
      </c>
      <c r="Y62" s="382">
        <v>0</v>
      </c>
      <c r="Z62" s="371">
        <v>0</v>
      </c>
      <c r="AA62" s="371">
        <v>0</v>
      </c>
      <c r="AB62" s="371">
        <v>0</v>
      </c>
      <c r="AC62" s="491">
        <v>0</v>
      </c>
      <c r="AD62" s="492">
        <f t="shared" si="15"/>
        <v>0</v>
      </c>
      <c r="AE62" s="382">
        <v>0</v>
      </c>
      <c r="AF62" s="371">
        <v>0</v>
      </c>
      <c r="AG62" s="371">
        <v>0</v>
      </c>
      <c r="AH62" s="371">
        <v>0</v>
      </c>
      <c r="AI62" s="491">
        <v>0</v>
      </c>
      <c r="AJ62" s="492">
        <f t="shared" si="16"/>
        <v>0</v>
      </c>
      <c r="AK62" s="382">
        <v>0</v>
      </c>
      <c r="AL62" s="371">
        <v>0</v>
      </c>
      <c r="AM62" s="371">
        <v>0</v>
      </c>
      <c r="AN62" s="371">
        <v>0</v>
      </c>
      <c r="AO62" s="491">
        <v>0</v>
      </c>
      <c r="AP62" s="492">
        <f t="shared" si="17"/>
        <v>0</v>
      </c>
      <c r="AQ62" s="382">
        <v>0</v>
      </c>
      <c r="AR62" s="371">
        <v>0</v>
      </c>
      <c r="AS62" s="371">
        <v>0</v>
      </c>
      <c r="AT62" s="371">
        <v>0</v>
      </c>
      <c r="AU62" s="491">
        <v>0</v>
      </c>
      <c r="AV62" s="492">
        <f t="shared" si="18"/>
        <v>0</v>
      </c>
      <c r="AW62" s="382">
        <v>0</v>
      </c>
      <c r="AX62" s="371">
        <v>0</v>
      </c>
      <c r="AY62" s="371">
        <v>0</v>
      </c>
      <c r="AZ62" s="371">
        <v>0</v>
      </c>
      <c r="BA62" s="491">
        <v>0</v>
      </c>
      <c r="BB62" s="492">
        <f t="shared" si="19"/>
        <v>0</v>
      </c>
      <c r="BC62" s="347"/>
      <c r="BD62" s="76"/>
      <c r="BE62" s="352"/>
      <c r="BF62" s="56"/>
      <c r="BG62" s="30">
        <f t="shared" si="20"/>
        <v>0</v>
      </c>
      <c r="BH62" s="479"/>
      <c r="BI62" s="463"/>
      <c r="BJ62" s="258">
        <f t="shared" si="22"/>
        <v>51</v>
      </c>
      <c r="BK62" s="489" t="s">
        <v>1143</v>
      </c>
      <c r="BL62" s="275" t="s">
        <v>33</v>
      </c>
      <c r="BM62" s="490">
        <v>3</v>
      </c>
      <c r="BN62" s="493" t="s">
        <v>1480</v>
      </c>
      <c r="BO62" s="494" t="s">
        <v>1481</v>
      </c>
      <c r="BP62" s="494" t="s">
        <v>1482</v>
      </c>
      <c r="BQ62" s="494" t="s">
        <v>1483</v>
      </c>
      <c r="BR62" s="495" t="s">
        <v>1484</v>
      </c>
      <c r="BS62" s="496" t="s">
        <v>1485</v>
      </c>
      <c r="BT62" s="463"/>
    </row>
    <row r="63" spans="1:72" ht="15.75" x14ac:dyDescent="0.3">
      <c r="A63" s="1"/>
      <c r="B63" s="258">
        <f t="shared" si="21"/>
        <v>52</v>
      </c>
      <c r="C63" s="489" t="s">
        <v>1150</v>
      </c>
      <c r="D63" s="497"/>
      <c r="E63" s="275" t="s">
        <v>33</v>
      </c>
      <c r="F63" s="490">
        <v>3</v>
      </c>
      <c r="G63" s="382">
        <v>0</v>
      </c>
      <c r="H63" s="371">
        <v>0</v>
      </c>
      <c r="I63" s="371">
        <v>0</v>
      </c>
      <c r="J63" s="371">
        <v>0</v>
      </c>
      <c r="K63" s="491">
        <v>0</v>
      </c>
      <c r="L63" s="492">
        <f t="shared" si="12"/>
        <v>0</v>
      </c>
      <c r="M63" s="382">
        <v>0</v>
      </c>
      <c r="N63" s="371">
        <v>0</v>
      </c>
      <c r="O63" s="371">
        <v>0</v>
      </c>
      <c r="P63" s="371">
        <v>0</v>
      </c>
      <c r="Q63" s="491">
        <v>0</v>
      </c>
      <c r="R63" s="492">
        <f t="shared" si="13"/>
        <v>0</v>
      </c>
      <c r="S63" s="382">
        <v>0</v>
      </c>
      <c r="T63" s="371">
        <v>0</v>
      </c>
      <c r="U63" s="371">
        <v>0</v>
      </c>
      <c r="V63" s="371">
        <v>0</v>
      </c>
      <c r="W63" s="491">
        <v>0</v>
      </c>
      <c r="X63" s="492">
        <f t="shared" si="14"/>
        <v>0</v>
      </c>
      <c r="Y63" s="382">
        <v>0</v>
      </c>
      <c r="Z63" s="371">
        <v>0</v>
      </c>
      <c r="AA63" s="371">
        <v>0</v>
      </c>
      <c r="AB63" s="371">
        <v>0</v>
      </c>
      <c r="AC63" s="491">
        <v>0</v>
      </c>
      <c r="AD63" s="492">
        <f t="shared" si="15"/>
        <v>0</v>
      </c>
      <c r="AE63" s="382">
        <v>0</v>
      </c>
      <c r="AF63" s="371">
        <v>0</v>
      </c>
      <c r="AG63" s="371">
        <v>0</v>
      </c>
      <c r="AH63" s="371">
        <v>0</v>
      </c>
      <c r="AI63" s="491">
        <v>0</v>
      </c>
      <c r="AJ63" s="492">
        <f t="shared" si="16"/>
        <v>0</v>
      </c>
      <c r="AK63" s="382">
        <v>0</v>
      </c>
      <c r="AL63" s="371">
        <v>0</v>
      </c>
      <c r="AM63" s="371">
        <v>0</v>
      </c>
      <c r="AN63" s="371">
        <v>0</v>
      </c>
      <c r="AO63" s="491">
        <v>0</v>
      </c>
      <c r="AP63" s="492">
        <f t="shared" si="17"/>
        <v>0</v>
      </c>
      <c r="AQ63" s="382">
        <v>0</v>
      </c>
      <c r="AR63" s="371">
        <v>0</v>
      </c>
      <c r="AS63" s="371">
        <v>0</v>
      </c>
      <c r="AT63" s="371">
        <v>0</v>
      </c>
      <c r="AU63" s="491">
        <v>0</v>
      </c>
      <c r="AV63" s="492">
        <f t="shared" si="18"/>
        <v>0</v>
      </c>
      <c r="AW63" s="382">
        <v>0</v>
      </c>
      <c r="AX63" s="371">
        <v>0</v>
      </c>
      <c r="AY63" s="371">
        <v>0</v>
      </c>
      <c r="AZ63" s="371">
        <v>0</v>
      </c>
      <c r="BA63" s="491">
        <v>0</v>
      </c>
      <c r="BB63" s="492">
        <f t="shared" si="19"/>
        <v>0</v>
      </c>
      <c r="BC63" s="347"/>
      <c r="BD63" s="76"/>
      <c r="BE63" s="352"/>
      <c r="BF63" s="56"/>
      <c r="BG63" s="30">
        <f t="shared" si="20"/>
        <v>0</v>
      </c>
      <c r="BH63" s="479"/>
      <c r="BI63" s="463"/>
      <c r="BJ63" s="258">
        <f t="shared" si="22"/>
        <v>52</v>
      </c>
      <c r="BK63" s="489" t="s">
        <v>1150</v>
      </c>
      <c r="BL63" s="275" t="s">
        <v>33</v>
      </c>
      <c r="BM63" s="490">
        <v>3</v>
      </c>
      <c r="BN63" s="493" t="s">
        <v>1486</v>
      </c>
      <c r="BO63" s="494" t="s">
        <v>1487</v>
      </c>
      <c r="BP63" s="494" t="s">
        <v>1488</v>
      </c>
      <c r="BQ63" s="494" t="s">
        <v>1489</v>
      </c>
      <c r="BR63" s="495" t="s">
        <v>1490</v>
      </c>
      <c r="BS63" s="496" t="s">
        <v>1491</v>
      </c>
      <c r="BT63" s="463"/>
    </row>
    <row r="64" spans="1:72" ht="15.75" x14ac:dyDescent="0.3">
      <c r="A64" s="1"/>
      <c r="B64" s="258">
        <f t="shared" si="21"/>
        <v>53</v>
      </c>
      <c r="C64" s="489" t="s">
        <v>1157</v>
      </c>
      <c r="D64" s="497"/>
      <c r="E64" s="275" t="s">
        <v>33</v>
      </c>
      <c r="F64" s="490">
        <v>3</v>
      </c>
      <c r="G64" s="382">
        <v>0</v>
      </c>
      <c r="H64" s="371">
        <v>0</v>
      </c>
      <c r="I64" s="371">
        <v>0</v>
      </c>
      <c r="J64" s="371">
        <v>0</v>
      </c>
      <c r="K64" s="491">
        <v>0</v>
      </c>
      <c r="L64" s="492">
        <f t="shared" si="12"/>
        <v>0</v>
      </c>
      <c r="M64" s="382">
        <v>0</v>
      </c>
      <c r="N64" s="371">
        <v>0</v>
      </c>
      <c r="O64" s="371">
        <v>0</v>
      </c>
      <c r="P64" s="371">
        <v>0</v>
      </c>
      <c r="Q64" s="491">
        <v>0</v>
      </c>
      <c r="R64" s="492">
        <f t="shared" si="13"/>
        <v>0</v>
      </c>
      <c r="S64" s="382">
        <v>0</v>
      </c>
      <c r="T64" s="371">
        <v>0</v>
      </c>
      <c r="U64" s="371">
        <v>0</v>
      </c>
      <c r="V64" s="371">
        <v>0</v>
      </c>
      <c r="W64" s="491">
        <v>0</v>
      </c>
      <c r="X64" s="492">
        <f t="shared" si="14"/>
        <v>0</v>
      </c>
      <c r="Y64" s="382">
        <v>0</v>
      </c>
      <c r="Z64" s="371">
        <v>0</v>
      </c>
      <c r="AA64" s="371">
        <v>0</v>
      </c>
      <c r="AB64" s="371">
        <v>0</v>
      </c>
      <c r="AC64" s="491">
        <v>0</v>
      </c>
      <c r="AD64" s="492">
        <f t="shared" si="15"/>
        <v>0</v>
      </c>
      <c r="AE64" s="382">
        <v>0</v>
      </c>
      <c r="AF64" s="371">
        <v>0</v>
      </c>
      <c r="AG64" s="371">
        <v>0</v>
      </c>
      <c r="AH64" s="371">
        <v>0</v>
      </c>
      <c r="AI64" s="491">
        <v>0</v>
      </c>
      <c r="AJ64" s="492">
        <f t="shared" si="16"/>
        <v>0</v>
      </c>
      <c r="AK64" s="382">
        <v>0</v>
      </c>
      <c r="AL64" s="371">
        <v>0</v>
      </c>
      <c r="AM64" s="371">
        <v>0</v>
      </c>
      <c r="AN64" s="371">
        <v>0</v>
      </c>
      <c r="AO64" s="491">
        <v>0</v>
      </c>
      <c r="AP64" s="492">
        <f t="shared" si="17"/>
        <v>0</v>
      </c>
      <c r="AQ64" s="382">
        <v>0</v>
      </c>
      <c r="AR64" s="371">
        <v>0</v>
      </c>
      <c r="AS64" s="371">
        <v>0</v>
      </c>
      <c r="AT64" s="371">
        <v>0</v>
      </c>
      <c r="AU64" s="491">
        <v>0</v>
      </c>
      <c r="AV64" s="492">
        <f t="shared" si="18"/>
        <v>0</v>
      </c>
      <c r="AW64" s="382">
        <v>0</v>
      </c>
      <c r="AX64" s="371">
        <v>0</v>
      </c>
      <c r="AY64" s="371">
        <v>0</v>
      </c>
      <c r="AZ64" s="371">
        <v>0</v>
      </c>
      <c r="BA64" s="491">
        <v>0</v>
      </c>
      <c r="BB64" s="492">
        <f t="shared" si="19"/>
        <v>0</v>
      </c>
      <c r="BC64" s="347"/>
      <c r="BD64" s="76"/>
      <c r="BE64" s="352"/>
      <c r="BF64" s="264"/>
      <c r="BG64" s="30">
        <f t="shared" si="20"/>
        <v>0</v>
      </c>
      <c r="BH64" s="479"/>
      <c r="BI64" s="463"/>
      <c r="BJ64" s="258">
        <f t="shared" si="22"/>
        <v>53</v>
      </c>
      <c r="BK64" s="489" t="s">
        <v>1157</v>
      </c>
      <c r="BL64" s="275" t="s">
        <v>33</v>
      </c>
      <c r="BM64" s="490">
        <v>3</v>
      </c>
      <c r="BN64" s="493" t="s">
        <v>1492</v>
      </c>
      <c r="BO64" s="494" t="s">
        <v>1493</v>
      </c>
      <c r="BP64" s="494" t="s">
        <v>1494</v>
      </c>
      <c r="BQ64" s="494" t="s">
        <v>1495</v>
      </c>
      <c r="BR64" s="495" t="s">
        <v>1496</v>
      </c>
      <c r="BS64" s="496" t="s">
        <v>1497</v>
      </c>
      <c r="BT64" s="463"/>
    </row>
    <row r="65" spans="1:72" ht="15.75" x14ac:dyDescent="0.3">
      <c r="A65" s="1"/>
      <c r="B65" s="258">
        <f t="shared" si="21"/>
        <v>54</v>
      </c>
      <c r="C65" s="489" t="s">
        <v>1164</v>
      </c>
      <c r="D65" s="497"/>
      <c r="E65" s="275" t="s">
        <v>33</v>
      </c>
      <c r="F65" s="490">
        <v>3</v>
      </c>
      <c r="G65" s="382">
        <v>0</v>
      </c>
      <c r="H65" s="371">
        <v>0</v>
      </c>
      <c r="I65" s="371">
        <v>0</v>
      </c>
      <c r="J65" s="371">
        <v>0</v>
      </c>
      <c r="K65" s="491">
        <v>0</v>
      </c>
      <c r="L65" s="492">
        <f t="shared" si="12"/>
        <v>0</v>
      </c>
      <c r="M65" s="382">
        <v>0</v>
      </c>
      <c r="N65" s="371">
        <v>-3.0443003499302325E-4</v>
      </c>
      <c r="O65" s="371">
        <v>0</v>
      </c>
      <c r="P65" s="371">
        <v>0</v>
      </c>
      <c r="Q65" s="491">
        <v>0</v>
      </c>
      <c r="R65" s="492">
        <f t="shared" si="13"/>
        <v>-3.0443003499302325E-4</v>
      </c>
      <c r="S65" s="382">
        <v>0</v>
      </c>
      <c r="T65" s="371">
        <v>-3.1477586135995205E-4</v>
      </c>
      <c r="U65" s="371">
        <v>0</v>
      </c>
      <c r="V65" s="371">
        <v>0</v>
      </c>
      <c r="W65" s="491">
        <v>0</v>
      </c>
      <c r="X65" s="492">
        <f t="shared" si="14"/>
        <v>-3.1477586135995205E-4</v>
      </c>
      <c r="Y65" s="382">
        <v>0</v>
      </c>
      <c r="Z65" s="371">
        <v>-3.161632660159134E-4</v>
      </c>
      <c r="AA65" s="371">
        <v>0</v>
      </c>
      <c r="AB65" s="371">
        <v>0</v>
      </c>
      <c r="AC65" s="491">
        <v>0</v>
      </c>
      <c r="AD65" s="492">
        <f t="shared" si="15"/>
        <v>-3.161632660159134E-4</v>
      </c>
      <c r="AE65" s="382">
        <v>0</v>
      </c>
      <c r="AF65" s="371">
        <v>8.3852356249453554E-3</v>
      </c>
      <c r="AG65" s="371">
        <v>0</v>
      </c>
      <c r="AH65" s="371">
        <v>0</v>
      </c>
      <c r="AI65" s="491">
        <v>0</v>
      </c>
      <c r="AJ65" s="492">
        <f t="shared" si="16"/>
        <v>8.3852356249453554E-3</v>
      </c>
      <c r="AK65" s="382">
        <v>0</v>
      </c>
      <c r="AL65" s="371">
        <v>1.8074598997750567E-2</v>
      </c>
      <c r="AM65" s="371">
        <v>0</v>
      </c>
      <c r="AN65" s="371">
        <v>0</v>
      </c>
      <c r="AO65" s="491">
        <v>0</v>
      </c>
      <c r="AP65" s="492">
        <f t="shared" si="17"/>
        <v>1.8074598997750567E-2</v>
      </c>
      <c r="AQ65" s="382">
        <v>0</v>
      </c>
      <c r="AR65" s="371">
        <v>2.0081392492040051E-2</v>
      </c>
      <c r="AS65" s="371">
        <v>0</v>
      </c>
      <c r="AT65" s="371">
        <v>0</v>
      </c>
      <c r="AU65" s="491">
        <v>0</v>
      </c>
      <c r="AV65" s="492">
        <f t="shared" si="18"/>
        <v>2.0081392492040051E-2</v>
      </c>
      <c r="AW65" s="382">
        <v>0</v>
      </c>
      <c r="AX65" s="371">
        <v>2.0022450915802507E-2</v>
      </c>
      <c r="AY65" s="371">
        <v>0</v>
      </c>
      <c r="AZ65" s="371">
        <v>0</v>
      </c>
      <c r="BA65" s="491">
        <v>0</v>
      </c>
      <c r="BB65" s="492">
        <f t="shared" si="19"/>
        <v>2.0022450915802507E-2</v>
      </c>
      <c r="BC65" s="347"/>
      <c r="BD65" s="76"/>
      <c r="BE65" s="352"/>
      <c r="BF65" s="264"/>
      <c r="BG65" s="30">
        <f t="shared" si="20"/>
        <v>0</v>
      </c>
      <c r="BH65" s="479"/>
      <c r="BI65" s="463"/>
      <c r="BJ65" s="258">
        <f t="shared" si="22"/>
        <v>54</v>
      </c>
      <c r="BK65" s="489" t="s">
        <v>1164</v>
      </c>
      <c r="BL65" s="275" t="s">
        <v>33</v>
      </c>
      <c r="BM65" s="490">
        <v>3</v>
      </c>
      <c r="BN65" s="493" t="s">
        <v>1498</v>
      </c>
      <c r="BO65" s="494" t="s">
        <v>1499</v>
      </c>
      <c r="BP65" s="494" t="s">
        <v>1500</v>
      </c>
      <c r="BQ65" s="494" t="s">
        <v>1501</v>
      </c>
      <c r="BR65" s="495" t="s">
        <v>1502</v>
      </c>
      <c r="BS65" s="496" t="s">
        <v>1503</v>
      </c>
      <c r="BT65" s="463"/>
    </row>
    <row r="66" spans="1:72" ht="15.75" x14ac:dyDescent="0.3">
      <c r="A66" s="1"/>
      <c r="B66" s="258">
        <f t="shared" si="21"/>
        <v>55</v>
      </c>
      <c r="C66" s="489" t="s">
        <v>1171</v>
      </c>
      <c r="D66" s="497"/>
      <c r="E66" s="275" t="s">
        <v>33</v>
      </c>
      <c r="F66" s="490">
        <v>3</v>
      </c>
      <c r="G66" s="382">
        <v>0</v>
      </c>
      <c r="H66" s="371">
        <v>0</v>
      </c>
      <c r="I66" s="371">
        <v>0</v>
      </c>
      <c r="J66" s="371">
        <v>0</v>
      </c>
      <c r="K66" s="491">
        <v>0</v>
      </c>
      <c r="L66" s="492">
        <f t="shared" si="12"/>
        <v>0</v>
      </c>
      <c r="M66" s="382">
        <v>0</v>
      </c>
      <c r="N66" s="371">
        <v>0</v>
      </c>
      <c r="O66" s="371">
        <v>0</v>
      </c>
      <c r="P66" s="371">
        <v>0</v>
      </c>
      <c r="Q66" s="491">
        <v>0</v>
      </c>
      <c r="R66" s="492">
        <f t="shared" si="13"/>
        <v>0</v>
      </c>
      <c r="S66" s="382">
        <v>0</v>
      </c>
      <c r="T66" s="371">
        <v>0</v>
      </c>
      <c r="U66" s="371">
        <v>0</v>
      </c>
      <c r="V66" s="371">
        <v>0</v>
      </c>
      <c r="W66" s="491">
        <v>0</v>
      </c>
      <c r="X66" s="492">
        <f t="shared" si="14"/>
        <v>0</v>
      </c>
      <c r="Y66" s="382">
        <v>0</v>
      </c>
      <c r="Z66" s="371">
        <v>0</v>
      </c>
      <c r="AA66" s="371">
        <v>0</v>
      </c>
      <c r="AB66" s="371">
        <v>0</v>
      </c>
      <c r="AC66" s="491">
        <v>0</v>
      </c>
      <c r="AD66" s="492">
        <f t="shared" si="15"/>
        <v>0</v>
      </c>
      <c r="AE66" s="382">
        <v>0</v>
      </c>
      <c r="AF66" s="371">
        <v>0</v>
      </c>
      <c r="AG66" s="371">
        <v>0</v>
      </c>
      <c r="AH66" s="371">
        <v>0</v>
      </c>
      <c r="AI66" s="491">
        <v>0</v>
      </c>
      <c r="AJ66" s="492">
        <f t="shared" si="16"/>
        <v>0</v>
      </c>
      <c r="AK66" s="382">
        <v>0</v>
      </c>
      <c r="AL66" s="371">
        <v>0</v>
      </c>
      <c r="AM66" s="371">
        <v>0</v>
      </c>
      <c r="AN66" s="371">
        <v>0</v>
      </c>
      <c r="AO66" s="491">
        <v>0</v>
      </c>
      <c r="AP66" s="492">
        <f t="shared" si="17"/>
        <v>0</v>
      </c>
      <c r="AQ66" s="382">
        <v>0</v>
      </c>
      <c r="AR66" s="371">
        <v>0</v>
      </c>
      <c r="AS66" s="371">
        <v>0</v>
      </c>
      <c r="AT66" s="371">
        <v>0</v>
      </c>
      <c r="AU66" s="491">
        <v>0</v>
      </c>
      <c r="AV66" s="492">
        <f t="shared" si="18"/>
        <v>0</v>
      </c>
      <c r="AW66" s="382">
        <v>0</v>
      </c>
      <c r="AX66" s="371">
        <v>0</v>
      </c>
      <c r="AY66" s="371">
        <v>0</v>
      </c>
      <c r="AZ66" s="371">
        <v>0</v>
      </c>
      <c r="BA66" s="491">
        <v>0</v>
      </c>
      <c r="BB66" s="492">
        <f t="shared" si="19"/>
        <v>0</v>
      </c>
      <c r="BC66" s="347"/>
      <c r="BD66" s="76"/>
      <c r="BE66" s="352"/>
      <c r="BF66" s="264"/>
      <c r="BG66" s="30">
        <f t="shared" si="20"/>
        <v>0</v>
      </c>
      <c r="BH66" s="479"/>
      <c r="BI66" s="463"/>
      <c r="BJ66" s="258">
        <f t="shared" si="22"/>
        <v>55</v>
      </c>
      <c r="BK66" s="489" t="s">
        <v>1171</v>
      </c>
      <c r="BL66" s="275" t="s">
        <v>33</v>
      </c>
      <c r="BM66" s="490">
        <v>3</v>
      </c>
      <c r="BN66" s="493" t="s">
        <v>1504</v>
      </c>
      <c r="BO66" s="494" t="s">
        <v>1505</v>
      </c>
      <c r="BP66" s="494" t="s">
        <v>1506</v>
      </c>
      <c r="BQ66" s="494" t="s">
        <v>1507</v>
      </c>
      <c r="BR66" s="495" t="s">
        <v>1508</v>
      </c>
      <c r="BS66" s="496" t="s">
        <v>1509</v>
      </c>
      <c r="BT66" s="463"/>
    </row>
    <row r="67" spans="1:72" ht="15.75" x14ac:dyDescent="0.3">
      <c r="A67" s="1"/>
      <c r="B67" s="258">
        <f t="shared" si="21"/>
        <v>56</v>
      </c>
      <c r="C67" s="489" t="s">
        <v>1178</v>
      </c>
      <c r="D67" s="497"/>
      <c r="E67" s="275" t="s">
        <v>33</v>
      </c>
      <c r="F67" s="490">
        <v>3</v>
      </c>
      <c r="G67" s="382">
        <v>0</v>
      </c>
      <c r="H67" s="371">
        <v>0</v>
      </c>
      <c r="I67" s="371">
        <v>0</v>
      </c>
      <c r="J67" s="371">
        <v>0</v>
      </c>
      <c r="K67" s="491">
        <v>0</v>
      </c>
      <c r="L67" s="492">
        <f t="shared" si="12"/>
        <v>0</v>
      </c>
      <c r="M67" s="382">
        <v>0</v>
      </c>
      <c r="N67" s="371">
        <v>0</v>
      </c>
      <c r="O67" s="371">
        <v>0</v>
      </c>
      <c r="P67" s="371">
        <v>0</v>
      </c>
      <c r="Q67" s="491">
        <v>0</v>
      </c>
      <c r="R67" s="492">
        <f t="shared" si="13"/>
        <v>0</v>
      </c>
      <c r="S67" s="382">
        <v>0</v>
      </c>
      <c r="T67" s="371">
        <v>0</v>
      </c>
      <c r="U67" s="371">
        <v>0</v>
      </c>
      <c r="V67" s="371">
        <v>0</v>
      </c>
      <c r="W67" s="491">
        <v>0</v>
      </c>
      <c r="X67" s="492">
        <f t="shared" si="14"/>
        <v>0</v>
      </c>
      <c r="Y67" s="382">
        <v>0</v>
      </c>
      <c r="Z67" s="371">
        <v>0</v>
      </c>
      <c r="AA67" s="371">
        <v>0</v>
      </c>
      <c r="AB67" s="371">
        <v>0</v>
      </c>
      <c r="AC67" s="491">
        <v>0</v>
      </c>
      <c r="AD67" s="492">
        <f t="shared" si="15"/>
        <v>0</v>
      </c>
      <c r="AE67" s="382">
        <v>0</v>
      </c>
      <c r="AF67" s="371">
        <v>0</v>
      </c>
      <c r="AG67" s="371">
        <v>0</v>
      </c>
      <c r="AH67" s="371">
        <v>0</v>
      </c>
      <c r="AI67" s="491">
        <v>0</v>
      </c>
      <c r="AJ67" s="492">
        <f t="shared" si="16"/>
        <v>0</v>
      </c>
      <c r="AK67" s="382">
        <v>0</v>
      </c>
      <c r="AL67" s="371">
        <v>-1.3818890785063931E-4</v>
      </c>
      <c r="AM67" s="371">
        <v>0</v>
      </c>
      <c r="AN67" s="371">
        <v>0</v>
      </c>
      <c r="AO67" s="491">
        <v>0</v>
      </c>
      <c r="AP67" s="492">
        <f t="shared" si="17"/>
        <v>-1.3818890785063931E-4</v>
      </c>
      <c r="AQ67" s="382">
        <v>0</v>
      </c>
      <c r="AR67" s="371">
        <v>1.3482134906304954E-4</v>
      </c>
      <c r="AS67" s="371">
        <v>0</v>
      </c>
      <c r="AT67" s="371">
        <v>0</v>
      </c>
      <c r="AU67" s="491">
        <v>0</v>
      </c>
      <c r="AV67" s="492">
        <f t="shared" si="18"/>
        <v>1.3482134906304954E-4</v>
      </c>
      <c r="AW67" s="382">
        <v>0</v>
      </c>
      <c r="AX67" s="371">
        <v>0.18087506231301206</v>
      </c>
      <c r="AY67" s="371">
        <v>0</v>
      </c>
      <c r="AZ67" s="371">
        <v>0</v>
      </c>
      <c r="BA67" s="491">
        <v>0</v>
      </c>
      <c r="BB67" s="492">
        <f t="shared" si="19"/>
        <v>0.18087506231301206</v>
      </c>
      <c r="BC67" s="347"/>
      <c r="BD67" s="76"/>
      <c r="BE67" s="352"/>
      <c r="BF67" s="264"/>
      <c r="BG67" s="30">
        <f t="shared" si="20"/>
        <v>0</v>
      </c>
      <c r="BH67" s="479"/>
      <c r="BI67" s="463"/>
      <c r="BJ67" s="258">
        <f t="shared" si="22"/>
        <v>56</v>
      </c>
      <c r="BK67" s="489" t="s">
        <v>1178</v>
      </c>
      <c r="BL67" s="275" t="s">
        <v>33</v>
      </c>
      <c r="BM67" s="490">
        <v>3</v>
      </c>
      <c r="BN67" s="493" t="s">
        <v>1510</v>
      </c>
      <c r="BO67" s="494" t="s">
        <v>1511</v>
      </c>
      <c r="BP67" s="494" t="s">
        <v>1512</v>
      </c>
      <c r="BQ67" s="494" t="s">
        <v>1513</v>
      </c>
      <c r="BR67" s="495" t="s">
        <v>1514</v>
      </c>
      <c r="BS67" s="496" t="s">
        <v>1515</v>
      </c>
      <c r="BT67" s="463"/>
    </row>
    <row r="68" spans="1:72" ht="15.75" x14ac:dyDescent="0.3">
      <c r="A68" s="1"/>
      <c r="B68" s="258">
        <f t="shared" si="21"/>
        <v>57</v>
      </c>
      <c r="C68" s="489" t="s">
        <v>1185</v>
      </c>
      <c r="D68" s="497"/>
      <c r="E68" s="275" t="s">
        <v>33</v>
      </c>
      <c r="F68" s="490">
        <v>3</v>
      </c>
      <c r="G68" s="382">
        <v>0</v>
      </c>
      <c r="H68" s="371">
        <v>0.12404347826086956</v>
      </c>
      <c r="I68" s="371">
        <v>0</v>
      </c>
      <c r="J68" s="371">
        <v>0</v>
      </c>
      <c r="K68" s="491">
        <v>0</v>
      </c>
      <c r="L68" s="492">
        <f t="shared" si="12"/>
        <v>0.12404347826086956</v>
      </c>
      <c r="M68" s="382">
        <v>6.1900773781917015E-3</v>
      </c>
      <c r="N68" s="371">
        <v>0.64073497389043421</v>
      </c>
      <c r="O68" s="371">
        <v>0</v>
      </c>
      <c r="P68" s="371">
        <v>0</v>
      </c>
      <c r="Q68" s="491">
        <v>0</v>
      </c>
      <c r="R68" s="492">
        <f t="shared" si="13"/>
        <v>0.64692505126862587</v>
      </c>
      <c r="S68" s="382">
        <v>1.4934365866744943E-2</v>
      </c>
      <c r="T68" s="371">
        <v>0.65083480955514517</v>
      </c>
      <c r="U68" s="371">
        <v>0</v>
      </c>
      <c r="V68" s="371">
        <v>0</v>
      </c>
      <c r="W68" s="491">
        <v>0</v>
      </c>
      <c r="X68" s="492">
        <f t="shared" si="14"/>
        <v>0.66576917542189007</v>
      </c>
      <c r="Y68" s="382">
        <v>1.5000190509866668E-2</v>
      </c>
      <c r="Z68" s="371">
        <v>0.65379926248588205</v>
      </c>
      <c r="AA68" s="371">
        <v>0</v>
      </c>
      <c r="AB68" s="371">
        <v>0</v>
      </c>
      <c r="AC68" s="491">
        <v>0</v>
      </c>
      <c r="AD68" s="492">
        <f t="shared" si="15"/>
        <v>0.66879945299574872</v>
      </c>
      <c r="AE68" s="382">
        <v>1.5007063670298946E-2</v>
      </c>
      <c r="AF68" s="371">
        <v>0.6540340887724545</v>
      </c>
      <c r="AG68" s="371">
        <v>0</v>
      </c>
      <c r="AH68" s="371">
        <v>0</v>
      </c>
      <c r="AI68" s="491">
        <v>0</v>
      </c>
      <c r="AJ68" s="492">
        <f t="shared" si="16"/>
        <v>0.66904115244275342</v>
      </c>
      <c r="AK68" s="382">
        <v>1.5357227270020885E-2</v>
      </c>
      <c r="AL68" s="371">
        <v>0.8270691392926266</v>
      </c>
      <c r="AM68" s="371">
        <v>0</v>
      </c>
      <c r="AN68" s="371">
        <v>0</v>
      </c>
      <c r="AO68" s="491">
        <v>0</v>
      </c>
      <c r="AP68" s="492">
        <f t="shared" si="17"/>
        <v>0.84242636656264747</v>
      </c>
      <c r="AQ68" s="382">
        <v>1.5488708390545319E-2</v>
      </c>
      <c r="AR68" s="371">
        <v>0.90158709026467643</v>
      </c>
      <c r="AS68" s="371">
        <v>0</v>
      </c>
      <c r="AT68" s="371">
        <v>0</v>
      </c>
      <c r="AU68" s="491">
        <v>0</v>
      </c>
      <c r="AV68" s="492">
        <f t="shared" si="18"/>
        <v>0.91707579865522171</v>
      </c>
      <c r="AW68" s="382">
        <v>1.562862097939945E-2</v>
      </c>
      <c r="AX68" s="371">
        <v>1.7897189702904064</v>
      </c>
      <c r="AY68" s="371">
        <v>0</v>
      </c>
      <c r="AZ68" s="371">
        <v>0</v>
      </c>
      <c r="BA68" s="491">
        <v>0</v>
      </c>
      <c r="BB68" s="492">
        <f t="shared" si="19"/>
        <v>1.8053475912698058</v>
      </c>
      <c r="BC68" s="347"/>
      <c r="BD68" s="76"/>
      <c r="BE68" s="352"/>
      <c r="BF68" s="56"/>
      <c r="BG68" s="30">
        <f t="shared" si="20"/>
        <v>0</v>
      </c>
      <c r="BH68" s="479"/>
      <c r="BI68" s="463"/>
      <c r="BJ68" s="258">
        <f t="shared" si="22"/>
        <v>57</v>
      </c>
      <c r="BK68" s="489" t="s">
        <v>1185</v>
      </c>
      <c r="BL68" s="275" t="s">
        <v>33</v>
      </c>
      <c r="BM68" s="490">
        <v>3</v>
      </c>
      <c r="BN68" s="493" t="s">
        <v>1516</v>
      </c>
      <c r="BO68" s="494" t="s">
        <v>1517</v>
      </c>
      <c r="BP68" s="494" t="s">
        <v>1518</v>
      </c>
      <c r="BQ68" s="494" t="s">
        <v>1519</v>
      </c>
      <c r="BR68" s="495" t="s">
        <v>1520</v>
      </c>
      <c r="BS68" s="496" t="s">
        <v>1521</v>
      </c>
      <c r="BT68" s="463"/>
    </row>
    <row r="69" spans="1:72" ht="25.5" x14ac:dyDescent="0.3">
      <c r="A69" s="1"/>
      <c r="B69" s="258">
        <f t="shared" si="21"/>
        <v>58</v>
      </c>
      <c r="C69" s="489" t="s">
        <v>1192</v>
      </c>
      <c r="D69" s="497"/>
      <c r="E69" s="275" t="s">
        <v>33</v>
      </c>
      <c r="F69" s="490">
        <v>3</v>
      </c>
      <c r="G69" s="382">
        <v>0.15459999999999999</v>
      </c>
      <c r="H69" s="371">
        <v>0</v>
      </c>
      <c r="I69" s="371">
        <v>0</v>
      </c>
      <c r="J69" s="371">
        <v>0</v>
      </c>
      <c r="K69" s="491">
        <v>0</v>
      </c>
      <c r="L69" s="492">
        <f t="shared" si="12"/>
        <v>0.15459999999999999</v>
      </c>
      <c r="M69" s="382">
        <v>0.25245198907391819</v>
      </c>
      <c r="N69" s="371">
        <v>0</v>
      </c>
      <c r="O69" s="371">
        <v>0</v>
      </c>
      <c r="P69" s="371">
        <v>0</v>
      </c>
      <c r="Q69" s="491">
        <v>0</v>
      </c>
      <c r="R69" s="492">
        <f t="shared" si="13"/>
        <v>0.25245198907391819</v>
      </c>
      <c r="S69" s="382">
        <v>0.28033938212718362</v>
      </c>
      <c r="T69" s="371">
        <v>0</v>
      </c>
      <c r="U69" s="371">
        <v>0</v>
      </c>
      <c r="V69" s="371">
        <v>0</v>
      </c>
      <c r="W69" s="491">
        <v>0</v>
      </c>
      <c r="X69" s="492">
        <f t="shared" si="14"/>
        <v>0.28033938212718362</v>
      </c>
      <c r="Y69" s="382">
        <v>0.36204031237742479</v>
      </c>
      <c r="Z69" s="371">
        <v>0</v>
      </c>
      <c r="AA69" s="371">
        <v>0</v>
      </c>
      <c r="AB69" s="371">
        <v>0</v>
      </c>
      <c r="AC69" s="491">
        <v>0</v>
      </c>
      <c r="AD69" s="492">
        <f t="shared" si="15"/>
        <v>0.36204031237742479</v>
      </c>
      <c r="AE69" s="382">
        <v>0.36572363345620618</v>
      </c>
      <c r="AF69" s="371">
        <v>0</v>
      </c>
      <c r="AG69" s="371">
        <v>0</v>
      </c>
      <c r="AH69" s="371">
        <v>0</v>
      </c>
      <c r="AI69" s="491">
        <v>0</v>
      </c>
      <c r="AJ69" s="492">
        <f t="shared" si="16"/>
        <v>0.36572363345620618</v>
      </c>
      <c r="AK69" s="382">
        <v>0.78184945233381165</v>
      </c>
      <c r="AL69" s="371">
        <v>0</v>
      </c>
      <c r="AM69" s="371">
        <v>0</v>
      </c>
      <c r="AN69" s="371">
        <v>0</v>
      </c>
      <c r="AO69" s="491">
        <v>0</v>
      </c>
      <c r="AP69" s="492">
        <f t="shared" si="17"/>
        <v>0.78184945233381165</v>
      </c>
      <c r="AQ69" s="382">
        <v>0.78852385051435481</v>
      </c>
      <c r="AR69" s="371">
        <v>0</v>
      </c>
      <c r="AS69" s="371">
        <v>0</v>
      </c>
      <c r="AT69" s="371">
        <v>0</v>
      </c>
      <c r="AU69" s="491">
        <v>0</v>
      </c>
      <c r="AV69" s="492">
        <f t="shared" si="18"/>
        <v>0.78852385051435481</v>
      </c>
      <c r="AW69" s="382">
        <v>0.85497513264732228</v>
      </c>
      <c r="AX69" s="371">
        <v>4.2960534448398032E-7</v>
      </c>
      <c r="AY69" s="371">
        <v>0</v>
      </c>
      <c r="AZ69" s="371">
        <v>0</v>
      </c>
      <c r="BA69" s="491">
        <v>0</v>
      </c>
      <c r="BB69" s="492">
        <f t="shared" si="19"/>
        <v>0.8549755622526668</v>
      </c>
      <c r="BC69" s="347"/>
      <c r="BD69" s="76"/>
      <c r="BE69" s="352"/>
      <c r="BF69" s="56"/>
      <c r="BG69" s="30">
        <f t="shared" si="20"/>
        <v>0</v>
      </c>
      <c r="BH69" s="479"/>
      <c r="BI69" s="463"/>
      <c r="BJ69" s="258">
        <f t="shared" si="22"/>
        <v>58</v>
      </c>
      <c r="BK69" s="489" t="s">
        <v>1192</v>
      </c>
      <c r="BL69" s="275" t="s">
        <v>33</v>
      </c>
      <c r="BM69" s="490">
        <v>3</v>
      </c>
      <c r="BN69" s="493" t="s">
        <v>1522</v>
      </c>
      <c r="BO69" s="494" t="s">
        <v>1523</v>
      </c>
      <c r="BP69" s="494" t="s">
        <v>1524</v>
      </c>
      <c r="BQ69" s="494" t="s">
        <v>1525</v>
      </c>
      <c r="BR69" s="495" t="s">
        <v>1526</v>
      </c>
      <c r="BS69" s="496" t="s">
        <v>1527</v>
      </c>
      <c r="BT69" s="463"/>
    </row>
    <row r="70" spans="1:72" ht="15.75" x14ac:dyDescent="0.3">
      <c r="A70" s="1"/>
      <c r="B70" s="258">
        <f t="shared" si="21"/>
        <v>59</v>
      </c>
      <c r="C70" s="489" t="s">
        <v>1199</v>
      </c>
      <c r="D70" s="497"/>
      <c r="E70" s="275" t="s">
        <v>33</v>
      </c>
      <c r="F70" s="490">
        <v>3</v>
      </c>
      <c r="G70" s="382">
        <v>0</v>
      </c>
      <c r="H70" s="371">
        <v>0</v>
      </c>
      <c r="I70" s="371">
        <v>0</v>
      </c>
      <c r="J70" s="371">
        <v>0</v>
      </c>
      <c r="K70" s="491">
        <v>0</v>
      </c>
      <c r="L70" s="492">
        <f t="shared" si="12"/>
        <v>0</v>
      </c>
      <c r="M70" s="382">
        <v>0</v>
      </c>
      <c r="N70" s="371">
        <v>0</v>
      </c>
      <c r="O70" s="371">
        <v>0</v>
      </c>
      <c r="P70" s="371">
        <v>0</v>
      </c>
      <c r="Q70" s="491">
        <v>0</v>
      </c>
      <c r="R70" s="492">
        <f t="shared" si="13"/>
        <v>0</v>
      </c>
      <c r="S70" s="382">
        <v>0</v>
      </c>
      <c r="T70" s="371">
        <v>0</v>
      </c>
      <c r="U70" s="371">
        <v>0</v>
      </c>
      <c r="V70" s="371">
        <v>0</v>
      </c>
      <c r="W70" s="491">
        <v>0</v>
      </c>
      <c r="X70" s="492">
        <f t="shared" si="14"/>
        <v>0</v>
      </c>
      <c r="Y70" s="382">
        <v>0</v>
      </c>
      <c r="Z70" s="371">
        <v>0</v>
      </c>
      <c r="AA70" s="371">
        <v>0</v>
      </c>
      <c r="AB70" s="371">
        <v>0</v>
      </c>
      <c r="AC70" s="491">
        <v>0</v>
      </c>
      <c r="AD70" s="492">
        <f t="shared" si="15"/>
        <v>0</v>
      </c>
      <c r="AE70" s="382">
        <v>0</v>
      </c>
      <c r="AF70" s="371">
        <v>0</v>
      </c>
      <c r="AG70" s="371">
        <v>0</v>
      </c>
      <c r="AH70" s="371">
        <v>0</v>
      </c>
      <c r="AI70" s="491">
        <v>0</v>
      </c>
      <c r="AJ70" s="492">
        <f t="shared" si="16"/>
        <v>0</v>
      </c>
      <c r="AK70" s="382">
        <v>0</v>
      </c>
      <c r="AL70" s="371">
        <v>0</v>
      </c>
      <c r="AM70" s="371">
        <v>0</v>
      </c>
      <c r="AN70" s="371">
        <v>0</v>
      </c>
      <c r="AO70" s="491">
        <v>0</v>
      </c>
      <c r="AP70" s="492">
        <f t="shared" si="17"/>
        <v>0</v>
      </c>
      <c r="AQ70" s="382">
        <v>0</v>
      </c>
      <c r="AR70" s="371">
        <v>0</v>
      </c>
      <c r="AS70" s="371">
        <v>0</v>
      </c>
      <c r="AT70" s="371">
        <v>0</v>
      </c>
      <c r="AU70" s="491">
        <v>0</v>
      </c>
      <c r="AV70" s="492">
        <f t="shared" si="18"/>
        <v>0</v>
      </c>
      <c r="AW70" s="382">
        <v>0</v>
      </c>
      <c r="AX70" s="371">
        <v>0</v>
      </c>
      <c r="AY70" s="371">
        <v>0</v>
      </c>
      <c r="AZ70" s="371">
        <v>0</v>
      </c>
      <c r="BA70" s="491">
        <v>0</v>
      </c>
      <c r="BB70" s="492">
        <f t="shared" si="19"/>
        <v>0</v>
      </c>
      <c r="BC70" s="347"/>
      <c r="BD70" s="76"/>
      <c r="BE70" s="352"/>
      <c r="BF70" s="56"/>
      <c r="BG70" s="30">
        <f t="shared" si="20"/>
        <v>0</v>
      </c>
      <c r="BH70" s="479"/>
      <c r="BI70" s="463"/>
      <c r="BJ70" s="258">
        <f t="shared" si="22"/>
        <v>59</v>
      </c>
      <c r="BK70" s="489" t="s">
        <v>1199</v>
      </c>
      <c r="BL70" s="275" t="s">
        <v>33</v>
      </c>
      <c r="BM70" s="490">
        <v>3</v>
      </c>
      <c r="BN70" s="493" t="s">
        <v>1528</v>
      </c>
      <c r="BO70" s="494" t="s">
        <v>1529</v>
      </c>
      <c r="BP70" s="494" t="s">
        <v>1530</v>
      </c>
      <c r="BQ70" s="494" t="s">
        <v>1531</v>
      </c>
      <c r="BR70" s="495" t="s">
        <v>1532</v>
      </c>
      <c r="BS70" s="496" t="s">
        <v>1533</v>
      </c>
      <c r="BT70" s="463"/>
    </row>
    <row r="71" spans="1:72" ht="15.75" x14ac:dyDescent="0.3">
      <c r="A71" s="1"/>
      <c r="B71" s="258">
        <f t="shared" si="21"/>
        <v>60</v>
      </c>
      <c r="C71" s="489" t="s">
        <v>1206</v>
      </c>
      <c r="D71" s="497"/>
      <c r="E71" s="275" t="s">
        <v>33</v>
      </c>
      <c r="F71" s="490">
        <v>3</v>
      </c>
      <c r="G71" s="382">
        <v>0</v>
      </c>
      <c r="H71" s="371">
        <v>0</v>
      </c>
      <c r="I71" s="371">
        <v>0</v>
      </c>
      <c r="J71" s="371">
        <v>0</v>
      </c>
      <c r="K71" s="491">
        <v>0</v>
      </c>
      <c r="L71" s="492">
        <f t="shared" si="12"/>
        <v>0</v>
      </c>
      <c r="M71" s="382">
        <v>0</v>
      </c>
      <c r="N71" s="371">
        <v>0</v>
      </c>
      <c r="O71" s="371">
        <v>0</v>
      </c>
      <c r="P71" s="371">
        <v>0</v>
      </c>
      <c r="Q71" s="491">
        <v>0</v>
      </c>
      <c r="R71" s="492">
        <f t="shared" si="13"/>
        <v>0</v>
      </c>
      <c r="S71" s="382">
        <v>0</v>
      </c>
      <c r="T71" s="371">
        <v>0</v>
      </c>
      <c r="U71" s="371">
        <v>0</v>
      </c>
      <c r="V71" s="371">
        <v>0</v>
      </c>
      <c r="W71" s="491">
        <v>0</v>
      </c>
      <c r="X71" s="492">
        <f t="shared" si="14"/>
        <v>0</v>
      </c>
      <c r="Y71" s="382">
        <v>0</v>
      </c>
      <c r="Z71" s="371">
        <v>0</v>
      </c>
      <c r="AA71" s="371">
        <v>0</v>
      </c>
      <c r="AB71" s="371">
        <v>0</v>
      </c>
      <c r="AC71" s="491">
        <v>0</v>
      </c>
      <c r="AD71" s="492">
        <f t="shared" si="15"/>
        <v>0</v>
      </c>
      <c r="AE71" s="382">
        <v>0</v>
      </c>
      <c r="AF71" s="371">
        <v>0</v>
      </c>
      <c r="AG71" s="371">
        <v>0</v>
      </c>
      <c r="AH71" s="371">
        <v>0</v>
      </c>
      <c r="AI71" s="491">
        <v>0</v>
      </c>
      <c r="AJ71" s="492">
        <f t="shared" si="16"/>
        <v>0</v>
      </c>
      <c r="AK71" s="382">
        <v>0</v>
      </c>
      <c r="AL71" s="371">
        <v>0</v>
      </c>
      <c r="AM71" s="371">
        <v>0</v>
      </c>
      <c r="AN71" s="371">
        <v>0</v>
      </c>
      <c r="AO71" s="491">
        <v>0</v>
      </c>
      <c r="AP71" s="492">
        <f t="shared" si="17"/>
        <v>0</v>
      </c>
      <c r="AQ71" s="382">
        <v>0</v>
      </c>
      <c r="AR71" s="371">
        <v>0</v>
      </c>
      <c r="AS71" s="371">
        <v>0</v>
      </c>
      <c r="AT71" s="371">
        <v>0</v>
      </c>
      <c r="AU71" s="491">
        <v>0</v>
      </c>
      <c r="AV71" s="492">
        <f t="shared" si="18"/>
        <v>0</v>
      </c>
      <c r="AW71" s="382">
        <v>0</v>
      </c>
      <c r="AX71" s="371">
        <v>0</v>
      </c>
      <c r="AY71" s="371">
        <v>0</v>
      </c>
      <c r="AZ71" s="371">
        <v>0</v>
      </c>
      <c r="BA71" s="491">
        <v>0</v>
      </c>
      <c r="BB71" s="492">
        <f t="shared" si="19"/>
        <v>0</v>
      </c>
      <c r="BC71" s="347"/>
      <c r="BD71" s="76"/>
      <c r="BE71" s="352"/>
      <c r="BF71" s="56"/>
      <c r="BG71" s="30">
        <f t="shared" si="20"/>
        <v>0</v>
      </c>
      <c r="BH71" s="479"/>
      <c r="BI71" s="463"/>
      <c r="BJ71" s="258">
        <f t="shared" si="22"/>
        <v>60</v>
      </c>
      <c r="BK71" s="489" t="s">
        <v>1206</v>
      </c>
      <c r="BL71" s="275" t="s">
        <v>33</v>
      </c>
      <c r="BM71" s="490">
        <v>3</v>
      </c>
      <c r="BN71" s="493" t="s">
        <v>1534</v>
      </c>
      <c r="BO71" s="494" t="s">
        <v>1535</v>
      </c>
      <c r="BP71" s="494" t="s">
        <v>1536</v>
      </c>
      <c r="BQ71" s="494" t="s">
        <v>1537</v>
      </c>
      <c r="BR71" s="495" t="s">
        <v>1538</v>
      </c>
      <c r="BS71" s="496" t="s">
        <v>1539</v>
      </c>
      <c r="BT71" s="463"/>
    </row>
    <row r="72" spans="1:72" ht="15.75" x14ac:dyDescent="0.3">
      <c r="A72" s="1"/>
      <c r="B72" s="258">
        <f t="shared" si="21"/>
        <v>61</v>
      </c>
      <c r="C72" s="489" t="s">
        <v>1213</v>
      </c>
      <c r="D72" s="497"/>
      <c r="E72" s="275" t="s">
        <v>33</v>
      </c>
      <c r="F72" s="490">
        <v>3</v>
      </c>
      <c r="G72" s="382">
        <v>0</v>
      </c>
      <c r="H72" s="371">
        <v>0</v>
      </c>
      <c r="I72" s="371">
        <v>0</v>
      </c>
      <c r="J72" s="371">
        <v>0</v>
      </c>
      <c r="K72" s="491">
        <v>0</v>
      </c>
      <c r="L72" s="492">
        <f t="shared" si="12"/>
        <v>0</v>
      </c>
      <c r="M72" s="382">
        <v>0</v>
      </c>
      <c r="N72" s="371">
        <v>0</v>
      </c>
      <c r="O72" s="371">
        <v>0</v>
      </c>
      <c r="P72" s="371">
        <v>0</v>
      </c>
      <c r="Q72" s="491">
        <v>0</v>
      </c>
      <c r="R72" s="492">
        <f t="shared" si="13"/>
        <v>0</v>
      </c>
      <c r="S72" s="382">
        <v>0</v>
      </c>
      <c r="T72" s="371">
        <v>0</v>
      </c>
      <c r="U72" s="371">
        <v>0</v>
      </c>
      <c r="V72" s="371">
        <v>0</v>
      </c>
      <c r="W72" s="491">
        <v>0</v>
      </c>
      <c r="X72" s="492">
        <f t="shared" si="14"/>
        <v>0</v>
      </c>
      <c r="Y72" s="382">
        <v>0</v>
      </c>
      <c r="Z72" s="371">
        <v>0</v>
      </c>
      <c r="AA72" s="371">
        <v>0</v>
      </c>
      <c r="AB72" s="371">
        <v>0</v>
      </c>
      <c r="AC72" s="491">
        <v>0</v>
      </c>
      <c r="AD72" s="492">
        <f t="shared" si="15"/>
        <v>0</v>
      </c>
      <c r="AE72" s="382">
        <v>0</v>
      </c>
      <c r="AF72" s="371">
        <v>0</v>
      </c>
      <c r="AG72" s="371">
        <v>0</v>
      </c>
      <c r="AH72" s="371">
        <v>0</v>
      </c>
      <c r="AI72" s="491">
        <v>0</v>
      </c>
      <c r="AJ72" s="492">
        <f t="shared" si="16"/>
        <v>0</v>
      </c>
      <c r="AK72" s="382">
        <v>0</v>
      </c>
      <c r="AL72" s="371">
        <v>0</v>
      </c>
      <c r="AM72" s="371">
        <v>0</v>
      </c>
      <c r="AN72" s="371">
        <v>0</v>
      </c>
      <c r="AO72" s="491">
        <v>0</v>
      </c>
      <c r="AP72" s="492">
        <f t="shared" si="17"/>
        <v>0</v>
      </c>
      <c r="AQ72" s="382">
        <v>0</v>
      </c>
      <c r="AR72" s="371">
        <v>0</v>
      </c>
      <c r="AS72" s="371">
        <v>0</v>
      </c>
      <c r="AT72" s="371">
        <v>0</v>
      </c>
      <c r="AU72" s="491">
        <v>0</v>
      </c>
      <c r="AV72" s="492">
        <f t="shared" si="18"/>
        <v>0</v>
      </c>
      <c r="AW72" s="382">
        <v>0</v>
      </c>
      <c r="AX72" s="371">
        <v>0</v>
      </c>
      <c r="AY72" s="371">
        <v>0</v>
      </c>
      <c r="AZ72" s="371">
        <v>0</v>
      </c>
      <c r="BA72" s="491">
        <v>0</v>
      </c>
      <c r="BB72" s="492">
        <f t="shared" si="19"/>
        <v>0</v>
      </c>
      <c r="BC72" s="347"/>
      <c r="BD72" s="76"/>
      <c r="BE72" s="352"/>
      <c r="BF72" s="56"/>
      <c r="BG72" s="30">
        <f t="shared" si="20"/>
        <v>0</v>
      </c>
      <c r="BH72" s="479"/>
      <c r="BI72" s="463"/>
      <c r="BJ72" s="258">
        <f t="shared" si="22"/>
        <v>61</v>
      </c>
      <c r="BK72" s="489" t="s">
        <v>1213</v>
      </c>
      <c r="BL72" s="275" t="s">
        <v>33</v>
      </c>
      <c r="BM72" s="490">
        <v>3</v>
      </c>
      <c r="BN72" s="493" t="s">
        <v>1540</v>
      </c>
      <c r="BO72" s="494" t="s">
        <v>1541</v>
      </c>
      <c r="BP72" s="494" t="s">
        <v>1542</v>
      </c>
      <c r="BQ72" s="494" t="s">
        <v>1543</v>
      </c>
      <c r="BR72" s="495" t="s">
        <v>1544</v>
      </c>
      <c r="BS72" s="496" t="s">
        <v>1545</v>
      </c>
      <c r="BT72" s="463"/>
    </row>
    <row r="73" spans="1:72" ht="15.75" x14ac:dyDescent="0.3">
      <c r="A73" s="1"/>
      <c r="B73" s="258">
        <f t="shared" si="21"/>
        <v>62</v>
      </c>
      <c r="C73" s="489" t="s">
        <v>1220</v>
      </c>
      <c r="D73" s="497"/>
      <c r="E73" s="275" t="s">
        <v>33</v>
      </c>
      <c r="F73" s="490">
        <v>3</v>
      </c>
      <c r="G73" s="382">
        <v>0</v>
      </c>
      <c r="H73" s="371">
        <v>0</v>
      </c>
      <c r="I73" s="371">
        <v>0</v>
      </c>
      <c r="J73" s="371">
        <v>0</v>
      </c>
      <c r="K73" s="491">
        <v>0</v>
      </c>
      <c r="L73" s="492">
        <f t="shared" si="12"/>
        <v>0</v>
      </c>
      <c r="M73" s="382">
        <v>0</v>
      </c>
      <c r="N73" s="371">
        <v>0</v>
      </c>
      <c r="O73" s="371">
        <v>0</v>
      </c>
      <c r="P73" s="371">
        <v>0</v>
      </c>
      <c r="Q73" s="491">
        <v>0</v>
      </c>
      <c r="R73" s="492">
        <f t="shared" si="13"/>
        <v>0</v>
      </c>
      <c r="S73" s="382">
        <v>0</v>
      </c>
      <c r="T73" s="371">
        <v>0</v>
      </c>
      <c r="U73" s="371">
        <v>0</v>
      </c>
      <c r="V73" s="371">
        <v>0</v>
      </c>
      <c r="W73" s="491">
        <v>0</v>
      </c>
      <c r="X73" s="492">
        <f t="shared" si="14"/>
        <v>0</v>
      </c>
      <c r="Y73" s="382">
        <v>0</v>
      </c>
      <c r="Z73" s="371">
        <v>0</v>
      </c>
      <c r="AA73" s="371">
        <v>0</v>
      </c>
      <c r="AB73" s="371">
        <v>0</v>
      </c>
      <c r="AC73" s="491">
        <v>0</v>
      </c>
      <c r="AD73" s="492">
        <f t="shared" si="15"/>
        <v>0</v>
      </c>
      <c r="AE73" s="382">
        <v>0</v>
      </c>
      <c r="AF73" s="371">
        <v>0</v>
      </c>
      <c r="AG73" s="371">
        <v>0</v>
      </c>
      <c r="AH73" s="371">
        <v>0</v>
      </c>
      <c r="AI73" s="491">
        <v>0</v>
      </c>
      <c r="AJ73" s="492">
        <f t="shared" si="16"/>
        <v>0</v>
      </c>
      <c r="AK73" s="382">
        <v>0</v>
      </c>
      <c r="AL73" s="371">
        <v>0</v>
      </c>
      <c r="AM73" s="371">
        <v>0</v>
      </c>
      <c r="AN73" s="371">
        <v>0</v>
      </c>
      <c r="AO73" s="491">
        <v>0</v>
      </c>
      <c r="AP73" s="492">
        <f t="shared" si="17"/>
        <v>0</v>
      </c>
      <c r="AQ73" s="382">
        <v>0</v>
      </c>
      <c r="AR73" s="371">
        <v>0</v>
      </c>
      <c r="AS73" s="371">
        <v>0</v>
      </c>
      <c r="AT73" s="371">
        <v>0</v>
      </c>
      <c r="AU73" s="491">
        <v>0</v>
      </c>
      <c r="AV73" s="492">
        <f t="shared" si="18"/>
        <v>0</v>
      </c>
      <c r="AW73" s="382">
        <v>0</v>
      </c>
      <c r="AX73" s="371">
        <v>0</v>
      </c>
      <c r="AY73" s="371">
        <v>0</v>
      </c>
      <c r="AZ73" s="371">
        <v>0</v>
      </c>
      <c r="BA73" s="491">
        <v>0</v>
      </c>
      <c r="BB73" s="492">
        <f t="shared" si="19"/>
        <v>0</v>
      </c>
      <c r="BC73" s="347"/>
      <c r="BD73" s="76"/>
      <c r="BE73" s="352"/>
      <c r="BF73" s="56"/>
      <c r="BG73" s="30">
        <f t="shared" si="20"/>
        <v>0</v>
      </c>
      <c r="BH73" s="479"/>
      <c r="BI73" s="463"/>
      <c r="BJ73" s="258">
        <f t="shared" si="22"/>
        <v>62</v>
      </c>
      <c r="BK73" s="489" t="s">
        <v>1220</v>
      </c>
      <c r="BL73" s="275" t="s">
        <v>33</v>
      </c>
      <c r="BM73" s="490">
        <v>3</v>
      </c>
      <c r="BN73" s="493" t="s">
        <v>1546</v>
      </c>
      <c r="BO73" s="494" t="s">
        <v>1547</v>
      </c>
      <c r="BP73" s="494" t="s">
        <v>1548</v>
      </c>
      <c r="BQ73" s="494" t="s">
        <v>1549</v>
      </c>
      <c r="BR73" s="495" t="s">
        <v>1550</v>
      </c>
      <c r="BS73" s="496" t="s">
        <v>1551</v>
      </c>
      <c r="BT73" s="463"/>
    </row>
    <row r="74" spans="1:72" ht="15.75" x14ac:dyDescent="0.3">
      <c r="A74" s="1"/>
      <c r="B74" s="258">
        <f t="shared" si="21"/>
        <v>63</v>
      </c>
      <c r="C74" s="489" t="s">
        <v>450</v>
      </c>
      <c r="D74" s="497"/>
      <c r="E74" s="275" t="s">
        <v>33</v>
      </c>
      <c r="F74" s="490">
        <v>3</v>
      </c>
      <c r="G74" s="382">
        <v>0</v>
      </c>
      <c r="H74" s="371">
        <v>0</v>
      </c>
      <c r="I74" s="371">
        <v>0</v>
      </c>
      <c r="J74" s="371">
        <v>0</v>
      </c>
      <c r="K74" s="491">
        <v>0</v>
      </c>
      <c r="L74" s="492">
        <f t="shared" si="12"/>
        <v>0</v>
      </c>
      <c r="M74" s="382">
        <v>0</v>
      </c>
      <c r="N74" s="371">
        <v>0</v>
      </c>
      <c r="O74" s="371">
        <v>0</v>
      </c>
      <c r="P74" s="371">
        <v>0</v>
      </c>
      <c r="Q74" s="491">
        <v>0</v>
      </c>
      <c r="R74" s="492">
        <f t="shared" si="13"/>
        <v>0</v>
      </c>
      <c r="S74" s="382">
        <v>0</v>
      </c>
      <c r="T74" s="371">
        <v>1.2800885028638522E-2</v>
      </c>
      <c r="U74" s="371">
        <v>0</v>
      </c>
      <c r="V74" s="371">
        <v>0</v>
      </c>
      <c r="W74" s="491">
        <v>0</v>
      </c>
      <c r="X74" s="492">
        <f t="shared" si="14"/>
        <v>1.2800885028638522E-2</v>
      </c>
      <c r="Y74" s="382">
        <v>0</v>
      </c>
      <c r="Z74" s="371">
        <v>1.2857306151314286E-2</v>
      </c>
      <c r="AA74" s="371">
        <v>0</v>
      </c>
      <c r="AB74" s="371">
        <v>0</v>
      </c>
      <c r="AC74" s="491">
        <v>0</v>
      </c>
      <c r="AD74" s="492">
        <f t="shared" si="15"/>
        <v>1.2857306151314286E-2</v>
      </c>
      <c r="AE74" s="382">
        <v>0</v>
      </c>
      <c r="AF74" s="371">
        <v>1.2863197431684811E-2</v>
      </c>
      <c r="AG74" s="371">
        <v>0</v>
      </c>
      <c r="AH74" s="371">
        <v>0</v>
      </c>
      <c r="AI74" s="491">
        <v>0</v>
      </c>
      <c r="AJ74" s="492">
        <f t="shared" si="16"/>
        <v>1.2863197431684811E-2</v>
      </c>
      <c r="AK74" s="382">
        <v>0</v>
      </c>
      <c r="AL74" s="371">
        <v>1.3163337660017902E-2</v>
      </c>
      <c r="AM74" s="371">
        <v>0</v>
      </c>
      <c r="AN74" s="371">
        <v>0</v>
      </c>
      <c r="AO74" s="491">
        <v>0</v>
      </c>
      <c r="AP74" s="492">
        <f t="shared" si="17"/>
        <v>1.3163337660017902E-2</v>
      </c>
      <c r="AQ74" s="382">
        <v>0</v>
      </c>
      <c r="AR74" s="371">
        <v>1.3276035763324558E-2</v>
      </c>
      <c r="AS74" s="371">
        <v>0</v>
      </c>
      <c r="AT74" s="371">
        <v>0</v>
      </c>
      <c r="AU74" s="491">
        <v>0</v>
      </c>
      <c r="AV74" s="492">
        <f t="shared" si="18"/>
        <v>1.3276035763324558E-2</v>
      </c>
      <c r="AW74" s="382">
        <v>0</v>
      </c>
      <c r="AX74" s="371">
        <v>1.3395960839485242E-2</v>
      </c>
      <c r="AY74" s="371">
        <v>0</v>
      </c>
      <c r="AZ74" s="371">
        <v>0</v>
      </c>
      <c r="BA74" s="491">
        <v>0</v>
      </c>
      <c r="BB74" s="492">
        <f t="shared" si="19"/>
        <v>1.3395960839485242E-2</v>
      </c>
      <c r="BC74" s="347"/>
      <c r="BD74" s="76"/>
      <c r="BE74" s="352"/>
      <c r="BF74" s="56"/>
      <c r="BG74" s="30">
        <f t="shared" si="20"/>
        <v>0</v>
      </c>
      <c r="BH74" s="479"/>
      <c r="BI74" s="463"/>
      <c r="BJ74" s="258">
        <f t="shared" si="22"/>
        <v>63</v>
      </c>
      <c r="BK74" s="489" t="s">
        <v>450</v>
      </c>
      <c r="BL74" s="275" t="s">
        <v>33</v>
      </c>
      <c r="BM74" s="490">
        <v>3</v>
      </c>
      <c r="BN74" s="493" t="s">
        <v>1552</v>
      </c>
      <c r="BO74" s="494" t="s">
        <v>1553</v>
      </c>
      <c r="BP74" s="494" t="s">
        <v>1554</v>
      </c>
      <c r="BQ74" s="494" t="s">
        <v>1555</v>
      </c>
      <c r="BR74" s="495" t="s">
        <v>1556</v>
      </c>
      <c r="BS74" s="496" t="s">
        <v>1557</v>
      </c>
      <c r="BT74" s="463"/>
    </row>
    <row r="75" spans="1:72" ht="15.75" x14ac:dyDescent="0.3">
      <c r="A75" s="1"/>
      <c r="B75" s="258">
        <f t="shared" si="21"/>
        <v>64</v>
      </c>
      <c r="C75" s="489" t="s">
        <v>1233</v>
      </c>
      <c r="D75" s="497"/>
      <c r="E75" s="275" t="s">
        <v>33</v>
      </c>
      <c r="F75" s="490">
        <v>3</v>
      </c>
      <c r="G75" s="382">
        <v>0</v>
      </c>
      <c r="H75" s="371">
        <v>0</v>
      </c>
      <c r="I75" s="371">
        <v>0</v>
      </c>
      <c r="J75" s="371">
        <v>0</v>
      </c>
      <c r="K75" s="491">
        <v>0</v>
      </c>
      <c r="L75" s="492">
        <f t="shared" si="12"/>
        <v>0</v>
      </c>
      <c r="M75" s="382">
        <v>0</v>
      </c>
      <c r="N75" s="371">
        <v>0</v>
      </c>
      <c r="O75" s="371">
        <v>0</v>
      </c>
      <c r="P75" s="371">
        <v>0</v>
      </c>
      <c r="Q75" s="491">
        <v>0</v>
      </c>
      <c r="R75" s="492">
        <f t="shared" si="13"/>
        <v>0</v>
      </c>
      <c r="S75" s="382">
        <v>0</v>
      </c>
      <c r="T75" s="371">
        <v>0</v>
      </c>
      <c r="U75" s="371">
        <v>0</v>
      </c>
      <c r="V75" s="371">
        <v>0</v>
      </c>
      <c r="W75" s="491">
        <v>0</v>
      </c>
      <c r="X75" s="492">
        <f t="shared" si="14"/>
        <v>0</v>
      </c>
      <c r="Y75" s="382">
        <v>0</v>
      </c>
      <c r="Z75" s="371">
        <v>0</v>
      </c>
      <c r="AA75" s="371">
        <v>0</v>
      </c>
      <c r="AB75" s="371">
        <v>0</v>
      </c>
      <c r="AC75" s="491">
        <v>0</v>
      </c>
      <c r="AD75" s="492">
        <f t="shared" si="15"/>
        <v>0</v>
      </c>
      <c r="AE75" s="382">
        <v>0</v>
      </c>
      <c r="AF75" s="371">
        <v>0</v>
      </c>
      <c r="AG75" s="371">
        <v>0</v>
      </c>
      <c r="AH75" s="371">
        <v>0</v>
      </c>
      <c r="AI75" s="491">
        <v>0</v>
      </c>
      <c r="AJ75" s="492">
        <f t="shared" si="16"/>
        <v>0</v>
      </c>
      <c r="AK75" s="382">
        <v>0</v>
      </c>
      <c r="AL75" s="371">
        <v>0</v>
      </c>
      <c r="AM75" s="371">
        <v>0</v>
      </c>
      <c r="AN75" s="371">
        <v>0</v>
      </c>
      <c r="AO75" s="491">
        <v>0</v>
      </c>
      <c r="AP75" s="492">
        <f t="shared" si="17"/>
        <v>0</v>
      </c>
      <c r="AQ75" s="382">
        <v>0</v>
      </c>
      <c r="AR75" s="371">
        <v>0</v>
      </c>
      <c r="AS75" s="371">
        <v>0</v>
      </c>
      <c r="AT75" s="371">
        <v>0</v>
      </c>
      <c r="AU75" s="491">
        <v>0</v>
      </c>
      <c r="AV75" s="492">
        <f t="shared" si="18"/>
        <v>0</v>
      </c>
      <c r="AW75" s="382">
        <v>0</v>
      </c>
      <c r="AX75" s="371">
        <v>0</v>
      </c>
      <c r="AY75" s="371">
        <v>0</v>
      </c>
      <c r="AZ75" s="371">
        <v>0</v>
      </c>
      <c r="BA75" s="491">
        <v>0</v>
      </c>
      <c r="BB75" s="492">
        <f t="shared" si="19"/>
        <v>0</v>
      </c>
      <c r="BC75" s="347"/>
      <c r="BD75" s="76"/>
      <c r="BE75" s="352"/>
      <c r="BF75" s="56"/>
      <c r="BG75" s="30">
        <f t="shared" si="20"/>
        <v>0</v>
      </c>
      <c r="BH75" s="479"/>
      <c r="BI75" s="463"/>
      <c r="BJ75" s="258">
        <f t="shared" si="22"/>
        <v>64</v>
      </c>
      <c r="BK75" s="489" t="s">
        <v>1233</v>
      </c>
      <c r="BL75" s="275" t="s">
        <v>33</v>
      </c>
      <c r="BM75" s="490">
        <v>3</v>
      </c>
      <c r="BN75" s="493" t="s">
        <v>1558</v>
      </c>
      <c r="BO75" s="494" t="s">
        <v>1559</v>
      </c>
      <c r="BP75" s="494" t="s">
        <v>1560</v>
      </c>
      <c r="BQ75" s="494" t="s">
        <v>1561</v>
      </c>
      <c r="BR75" s="495" t="s">
        <v>1562</v>
      </c>
      <c r="BS75" s="496" t="s">
        <v>1563</v>
      </c>
      <c r="BT75" s="463"/>
    </row>
    <row r="76" spans="1:72" ht="15.75" x14ac:dyDescent="0.3">
      <c r="A76" s="1"/>
      <c r="B76" s="258">
        <f t="shared" si="21"/>
        <v>65</v>
      </c>
      <c r="C76" s="489" t="s">
        <v>1240</v>
      </c>
      <c r="D76" s="497"/>
      <c r="E76" s="275" t="s">
        <v>33</v>
      </c>
      <c r="F76" s="490">
        <v>3</v>
      </c>
      <c r="G76" s="382">
        <v>0</v>
      </c>
      <c r="H76" s="371">
        <v>0</v>
      </c>
      <c r="I76" s="371">
        <v>0</v>
      </c>
      <c r="J76" s="371">
        <v>0</v>
      </c>
      <c r="K76" s="491">
        <v>0</v>
      </c>
      <c r="L76" s="492">
        <f t="shared" si="12"/>
        <v>0</v>
      </c>
      <c r="M76" s="382">
        <v>0</v>
      </c>
      <c r="N76" s="371">
        <v>0.17960850136499174</v>
      </c>
      <c r="O76" s="371">
        <v>0</v>
      </c>
      <c r="P76" s="371">
        <v>0</v>
      </c>
      <c r="Q76" s="491">
        <v>0</v>
      </c>
      <c r="R76" s="492">
        <f t="shared" si="13"/>
        <v>0.17960850136499174</v>
      </c>
      <c r="S76" s="382">
        <v>0</v>
      </c>
      <c r="T76" s="371">
        <v>0.63768300656497068</v>
      </c>
      <c r="U76" s="371">
        <v>0</v>
      </c>
      <c r="V76" s="371">
        <v>0</v>
      </c>
      <c r="W76" s="491">
        <v>0</v>
      </c>
      <c r="X76" s="492">
        <f t="shared" si="14"/>
        <v>0.63768300656497068</v>
      </c>
      <c r="Y76" s="382">
        <v>0</v>
      </c>
      <c r="Z76" s="371">
        <v>0.86079511884466964</v>
      </c>
      <c r="AA76" s="371">
        <v>0</v>
      </c>
      <c r="AB76" s="371">
        <v>0</v>
      </c>
      <c r="AC76" s="491">
        <v>0</v>
      </c>
      <c r="AD76" s="492">
        <f t="shared" si="15"/>
        <v>0.86079511884466964</v>
      </c>
      <c r="AE76" s="382">
        <v>0</v>
      </c>
      <c r="AF76" s="371">
        <v>0.8611895393653457</v>
      </c>
      <c r="AG76" s="371">
        <v>0</v>
      </c>
      <c r="AH76" s="371">
        <v>0</v>
      </c>
      <c r="AI76" s="491">
        <v>0</v>
      </c>
      <c r="AJ76" s="492">
        <f t="shared" si="16"/>
        <v>0.8611895393653457</v>
      </c>
      <c r="AK76" s="382">
        <v>0</v>
      </c>
      <c r="AL76" s="371">
        <v>1.1841362768494776</v>
      </c>
      <c r="AM76" s="371">
        <v>0</v>
      </c>
      <c r="AN76" s="371">
        <v>0</v>
      </c>
      <c r="AO76" s="491">
        <v>0</v>
      </c>
      <c r="AP76" s="492">
        <f t="shared" si="17"/>
        <v>1.1841362768494776</v>
      </c>
      <c r="AQ76" s="382">
        <v>0</v>
      </c>
      <c r="AR76" s="371">
        <v>3.3802379370578648</v>
      </c>
      <c r="AS76" s="371">
        <v>0</v>
      </c>
      <c r="AT76" s="371">
        <v>0</v>
      </c>
      <c r="AU76" s="491">
        <v>0</v>
      </c>
      <c r="AV76" s="492">
        <f t="shared" si="18"/>
        <v>3.3802379370578648</v>
      </c>
      <c r="AW76" s="382">
        <v>0</v>
      </c>
      <c r="AX76" s="371">
        <v>6.7978761313475795</v>
      </c>
      <c r="AY76" s="371">
        <v>0</v>
      </c>
      <c r="AZ76" s="371">
        <v>0</v>
      </c>
      <c r="BA76" s="491">
        <v>0</v>
      </c>
      <c r="BB76" s="492">
        <f t="shared" si="19"/>
        <v>6.7978761313475795</v>
      </c>
      <c r="BC76" s="347"/>
      <c r="BD76" s="76"/>
      <c r="BE76" s="352"/>
      <c r="BF76" s="56"/>
      <c r="BG76" s="30">
        <f t="shared" si="20"/>
        <v>0</v>
      </c>
      <c r="BH76" s="479"/>
      <c r="BI76" s="463"/>
      <c r="BJ76" s="258">
        <f t="shared" si="22"/>
        <v>65</v>
      </c>
      <c r="BK76" s="489" t="s">
        <v>1240</v>
      </c>
      <c r="BL76" s="275" t="s">
        <v>33</v>
      </c>
      <c r="BM76" s="490">
        <v>3</v>
      </c>
      <c r="BN76" s="493" t="s">
        <v>1564</v>
      </c>
      <c r="BO76" s="494" t="s">
        <v>1565</v>
      </c>
      <c r="BP76" s="494" t="s">
        <v>1566</v>
      </c>
      <c r="BQ76" s="494" t="s">
        <v>1567</v>
      </c>
      <c r="BR76" s="495" t="s">
        <v>1568</v>
      </c>
      <c r="BS76" s="496" t="s">
        <v>1569</v>
      </c>
      <c r="BT76" s="463"/>
    </row>
    <row r="77" spans="1:72" ht="15.75" x14ac:dyDescent="0.3">
      <c r="A77" s="1"/>
      <c r="B77" s="258">
        <f t="shared" si="21"/>
        <v>66</v>
      </c>
      <c r="C77" s="489" t="s">
        <v>1247</v>
      </c>
      <c r="D77" s="497"/>
      <c r="E77" s="275" t="s">
        <v>33</v>
      </c>
      <c r="F77" s="490">
        <v>3</v>
      </c>
      <c r="G77" s="382">
        <v>0</v>
      </c>
      <c r="H77" s="371">
        <v>8.5000000000000006E-2</v>
      </c>
      <c r="I77" s="371">
        <v>0</v>
      </c>
      <c r="J77" s="371">
        <v>0</v>
      </c>
      <c r="K77" s="491">
        <v>0</v>
      </c>
      <c r="L77" s="492">
        <f t="shared" si="12"/>
        <v>8.5000000000000006E-2</v>
      </c>
      <c r="M77" s="382">
        <v>0</v>
      </c>
      <c r="N77" s="371">
        <v>0.26584973529059241</v>
      </c>
      <c r="O77" s="371">
        <v>0</v>
      </c>
      <c r="P77" s="371">
        <v>0</v>
      </c>
      <c r="Q77" s="491">
        <v>0</v>
      </c>
      <c r="R77" s="492">
        <f t="shared" si="13"/>
        <v>0.26584973529059241</v>
      </c>
      <c r="S77" s="382">
        <v>0</v>
      </c>
      <c r="T77" s="371">
        <v>0.44759859395517293</v>
      </c>
      <c r="U77" s="371">
        <v>0</v>
      </c>
      <c r="V77" s="371">
        <v>0</v>
      </c>
      <c r="W77" s="491">
        <v>0</v>
      </c>
      <c r="X77" s="492">
        <f t="shared" si="14"/>
        <v>0.44759859395517293</v>
      </c>
      <c r="Y77" s="382">
        <v>0</v>
      </c>
      <c r="Z77" s="371">
        <v>0.63080909501850002</v>
      </c>
      <c r="AA77" s="371">
        <v>0</v>
      </c>
      <c r="AB77" s="371">
        <v>0</v>
      </c>
      <c r="AC77" s="491">
        <v>0</v>
      </c>
      <c r="AD77" s="492">
        <f t="shared" si="15"/>
        <v>0.63080909501850002</v>
      </c>
      <c r="AE77" s="382">
        <v>0</v>
      </c>
      <c r="AF77" s="371">
        <v>1.3675072492242282</v>
      </c>
      <c r="AG77" s="371">
        <v>0</v>
      </c>
      <c r="AH77" s="371">
        <v>0</v>
      </c>
      <c r="AI77" s="491">
        <v>0</v>
      </c>
      <c r="AJ77" s="492">
        <f t="shared" si="16"/>
        <v>1.3675072492242282</v>
      </c>
      <c r="AK77" s="382">
        <v>0</v>
      </c>
      <c r="AL77" s="371">
        <v>2.1452653686384129</v>
      </c>
      <c r="AM77" s="371">
        <v>0</v>
      </c>
      <c r="AN77" s="371">
        <v>0</v>
      </c>
      <c r="AO77" s="491">
        <v>0</v>
      </c>
      <c r="AP77" s="492">
        <f t="shared" si="17"/>
        <v>2.1452653686384129</v>
      </c>
      <c r="AQ77" s="382">
        <v>0</v>
      </c>
      <c r="AR77" s="371">
        <v>2.1594118271140426</v>
      </c>
      <c r="AS77" s="371">
        <v>0</v>
      </c>
      <c r="AT77" s="371">
        <v>0</v>
      </c>
      <c r="AU77" s="491">
        <v>0</v>
      </c>
      <c r="AV77" s="492">
        <f t="shared" si="18"/>
        <v>2.1594118271140426</v>
      </c>
      <c r="AW77" s="382">
        <v>0</v>
      </c>
      <c r="AX77" s="371">
        <v>6.8163361512667073</v>
      </c>
      <c r="AY77" s="371">
        <v>0</v>
      </c>
      <c r="AZ77" s="371">
        <v>0</v>
      </c>
      <c r="BA77" s="491">
        <v>0</v>
      </c>
      <c r="BB77" s="492">
        <f t="shared" si="19"/>
        <v>6.8163361512667073</v>
      </c>
      <c r="BC77" s="347"/>
      <c r="BD77" s="76"/>
      <c r="BE77" s="352"/>
      <c r="BF77" s="56"/>
      <c r="BG77" s="30">
        <f t="shared" si="20"/>
        <v>0</v>
      </c>
      <c r="BH77" s="479"/>
      <c r="BI77" s="463"/>
      <c r="BJ77" s="258">
        <f t="shared" si="22"/>
        <v>66</v>
      </c>
      <c r="BK77" s="489" t="s">
        <v>1247</v>
      </c>
      <c r="BL77" s="275" t="s">
        <v>33</v>
      </c>
      <c r="BM77" s="490">
        <v>3</v>
      </c>
      <c r="BN77" s="493" t="s">
        <v>1570</v>
      </c>
      <c r="BO77" s="494" t="s">
        <v>1571</v>
      </c>
      <c r="BP77" s="494" t="s">
        <v>1572</v>
      </c>
      <c r="BQ77" s="494" t="s">
        <v>1573</v>
      </c>
      <c r="BR77" s="495" t="s">
        <v>1574</v>
      </c>
      <c r="BS77" s="496" t="s">
        <v>1575</v>
      </c>
      <c r="BT77" s="463"/>
    </row>
    <row r="78" spans="1:72" ht="15.75" x14ac:dyDescent="0.3">
      <c r="A78" s="1"/>
      <c r="B78" s="258">
        <f t="shared" si="21"/>
        <v>67</v>
      </c>
      <c r="C78" s="489" t="s">
        <v>1254</v>
      </c>
      <c r="D78" s="497"/>
      <c r="E78" s="275" t="s">
        <v>33</v>
      </c>
      <c r="F78" s="490">
        <v>3</v>
      </c>
      <c r="G78" s="382">
        <v>0</v>
      </c>
      <c r="H78" s="371">
        <v>0.18471951219512192</v>
      </c>
      <c r="I78" s="371">
        <v>0</v>
      </c>
      <c r="J78" s="371">
        <v>0</v>
      </c>
      <c r="K78" s="491">
        <v>0</v>
      </c>
      <c r="L78" s="492">
        <f t="shared" si="12"/>
        <v>0.18471951219512192</v>
      </c>
      <c r="M78" s="382">
        <v>-4.126718252127801E-3</v>
      </c>
      <c r="N78" s="371">
        <v>0.46879385984852795</v>
      </c>
      <c r="O78" s="371">
        <v>0</v>
      </c>
      <c r="P78" s="371">
        <v>0</v>
      </c>
      <c r="Q78" s="491">
        <v>0</v>
      </c>
      <c r="R78" s="492">
        <f t="shared" si="13"/>
        <v>0.46466714159640016</v>
      </c>
      <c r="S78" s="382">
        <v>-1.0667404190532102E-2</v>
      </c>
      <c r="T78" s="371">
        <v>1.0041394354947653</v>
      </c>
      <c r="U78" s="371">
        <v>0</v>
      </c>
      <c r="V78" s="371">
        <v>0</v>
      </c>
      <c r="W78" s="491">
        <v>0</v>
      </c>
      <c r="X78" s="492">
        <f t="shared" si="14"/>
        <v>0.99347203130423312</v>
      </c>
      <c r="Y78" s="382">
        <v>-1.0714421792761906E-2</v>
      </c>
      <c r="Z78" s="371">
        <v>1.8290627452979542</v>
      </c>
      <c r="AA78" s="371">
        <v>0</v>
      </c>
      <c r="AB78" s="371">
        <v>0</v>
      </c>
      <c r="AC78" s="491">
        <v>0</v>
      </c>
      <c r="AD78" s="492">
        <f t="shared" si="15"/>
        <v>1.8183483235051923</v>
      </c>
      <c r="AE78" s="382">
        <v>-1.0719331193070676E-2</v>
      </c>
      <c r="AF78" s="371">
        <v>1.9360465526690476</v>
      </c>
      <c r="AG78" s="371">
        <v>0</v>
      </c>
      <c r="AH78" s="371">
        <v>0</v>
      </c>
      <c r="AI78" s="491">
        <v>0</v>
      </c>
      <c r="AJ78" s="492">
        <f t="shared" si="16"/>
        <v>1.9253272214759769</v>
      </c>
      <c r="AK78" s="382">
        <v>-1.0969448050014919E-2</v>
      </c>
      <c r="AL78" s="371">
        <v>2.0894817371293719</v>
      </c>
      <c r="AM78" s="371">
        <v>0</v>
      </c>
      <c r="AN78" s="371">
        <v>0</v>
      </c>
      <c r="AO78" s="491">
        <v>0</v>
      </c>
      <c r="AP78" s="492">
        <f t="shared" si="17"/>
        <v>2.0785122890793568</v>
      </c>
      <c r="AQ78" s="382">
        <v>-1.10633631361038E-2</v>
      </c>
      <c r="AR78" s="371">
        <v>2.106784915093848</v>
      </c>
      <c r="AS78" s="371">
        <v>0</v>
      </c>
      <c r="AT78" s="371">
        <v>0</v>
      </c>
      <c r="AU78" s="491">
        <v>0</v>
      </c>
      <c r="AV78" s="492">
        <f t="shared" si="18"/>
        <v>2.0957215519577441</v>
      </c>
      <c r="AW78" s="382">
        <v>-1.1163300699571036E-2</v>
      </c>
      <c r="AX78" s="371">
        <v>2.6103905907487013</v>
      </c>
      <c r="AY78" s="371">
        <v>0</v>
      </c>
      <c r="AZ78" s="371">
        <v>0</v>
      </c>
      <c r="BA78" s="491">
        <v>0</v>
      </c>
      <c r="BB78" s="492">
        <f t="shared" si="19"/>
        <v>2.5992272900491304</v>
      </c>
      <c r="BC78" s="347"/>
      <c r="BD78" s="76"/>
      <c r="BE78" s="352"/>
      <c r="BF78" s="56"/>
      <c r="BG78" s="30">
        <f t="shared" si="20"/>
        <v>0</v>
      </c>
      <c r="BH78" s="479"/>
      <c r="BI78" s="463"/>
      <c r="BJ78" s="258">
        <f t="shared" si="22"/>
        <v>67</v>
      </c>
      <c r="BK78" s="489" t="s">
        <v>1254</v>
      </c>
      <c r="BL78" s="275" t="s">
        <v>33</v>
      </c>
      <c r="BM78" s="490">
        <v>3</v>
      </c>
      <c r="BN78" s="493" t="s">
        <v>1576</v>
      </c>
      <c r="BO78" s="494" t="s">
        <v>1577</v>
      </c>
      <c r="BP78" s="494" t="s">
        <v>1578</v>
      </c>
      <c r="BQ78" s="494" t="s">
        <v>1579</v>
      </c>
      <c r="BR78" s="495" t="s">
        <v>1580</v>
      </c>
      <c r="BS78" s="496" t="s">
        <v>1581</v>
      </c>
      <c r="BT78" s="463"/>
    </row>
    <row r="79" spans="1:72" ht="15.75" x14ac:dyDescent="0.3">
      <c r="A79" s="1"/>
      <c r="B79" s="258">
        <f t="shared" si="21"/>
        <v>68</v>
      </c>
      <c r="C79" s="489" t="s">
        <v>1261</v>
      </c>
      <c r="D79" s="497"/>
      <c r="E79" s="275" t="s">
        <v>33</v>
      </c>
      <c r="F79" s="490">
        <v>3</v>
      </c>
      <c r="G79" s="382">
        <v>0</v>
      </c>
      <c r="H79" s="371">
        <v>1.9565217391304349E-3</v>
      </c>
      <c r="I79" s="371">
        <v>0</v>
      </c>
      <c r="J79" s="371">
        <v>0</v>
      </c>
      <c r="K79" s="491">
        <v>0</v>
      </c>
      <c r="L79" s="492">
        <f t="shared" si="12"/>
        <v>1.9565217391304349E-3</v>
      </c>
      <c r="M79" s="382">
        <v>0</v>
      </c>
      <c r="N79" s="371">
        <v>0.11783513279421437</v>
      </c>
      <c r="O79" s="371">
        <v>0</v>
      </c>
      <c r="P79" s="371">
        <v>0</v>
      </c>
      <c r="Q79" s="491">
        <v>0</v>
      </c>
      <c r="R79" s="492">
        <f t="shared" si="13"/>
        <v>0.11783513279421437</v>
      </c>
      <c r="S79" s="382">
        <v>0</v>
      </c>
      <c r="T79" s="371">
        <v>0.12519111005516984</v>
      </c>
      <c r="U79" s="371">
        <v>0</v>
      </c>
      <c r="V79" s="371">
        <v>0</v>
      </c>
      <c r="W79" s="491">
        <v>0</v>
      </c>
      <c r="X79" s="492">
        <f t="shared" si="14"/>
        <v>0.12519111005516984</v>
      </c>
      <c r="Y79" s="382">
        <v>0</v>
      </c>
      <c r="Z79" s="371">
        <v>0.12500634301767832</v>
      </c>
      <c r="AA79" s="371">
        <v>0</v>
      </c>
      <c r="AB79" s="371">
        <v>0</v>
      </c>
      <c r="AC79" s="491">
        <v>0</v>
      </c>
      <c r="AD79" s="492">
        <f t="shared" si="15"/>
        <v>0.12500634301767832</v>
      </c>
      <c r="AE79" s="382">
        <v>0</v>
      </c>
      <c r="AF79" s="371">
        <v>0.1250636215335777</v>
      </c>
      <c r="AG79" s="371">
        <v>0</v>
      </c>
      <c r="AH79" s="371">
        <v>0</v>
      </c>
      <c r="AI79" s="491">
        <v>0</v>
      </c>
      <c r="AJ79" s="492">
        <f t="shared" si="16"/>
        <v>0.1250636215335777</v>
      </c>
      <c r="AK79" s="382">
        <v>0</v>
      </c>
      <c r="AL79" s="371">
        <v>0.46189871180991182</v>
      </c>
      <c r="AM79" s="371">
        <v>0</v>
      </c>
      <c r="AN79" s="371">
        <v>0</v>
      </c>
      <c r="AO79" s="491">
        <v>0</v>
      </c>
      <c r="AP79" s="492">
        <f t="shared" si="17"/>
        <v>0.46189871180991182</v>
      </c>
      <c r="AQ79" s="382">
        <v>0</v>
      </c>
      <c r="AR79" s="371">
        <v>0.61945300454678875</v>
      </c>
      <c r="AS79" s="371">
        <v>0</v>
      </c>
      <c r="AT79" s="371">
        <v>0</v>
      </c>
      <c r="AU79" s="491">
        <v>0</v>
      </c>
      <c r="AV79" s="492">
        <f t="shared" si="18"/>
        <v>0.61945300454678875</v>
      </c>
      <c r="AW79" s="382">
        <v>0</v>
      </c>
      <c r="AX79" s="371">
        <v>0.61927338804187104</v>
      </c>
      <c r="AY79" s="371">
        <v>0</v>
      </c>
      <c r="AZ79" s="371">
        <v>0</v>
      </c>
      <c r="BA79" s="491">
        <v>0</v>
      </c>
      <c r="BB79" s="492">
        <f t="shared" si="19"/>
        <v>0.61927338804187104</v>
      </c>
      <c r="BC79" s="347"/>
      <c r="BD79" s="76"/>
      <c r="BE79" s="352"/>
      <c r="BF79" s="56"/>
      <c r="BG79" s="30">
        <f t="shared" si="20"/>
        <v>0</v>
      </c>
      <c r="BH79" s="479"/>
      <c r="BI79" s="463"/>
      <c r="BJ79" s="258">
        <f t="shared" si="22"/>
        <v>68</v>
      </c>
      <c r="BK79" s="489" t="s">
        <v>1261</v>
      </c>
      <c r="BL79" s="275" t="s">
        <v>33</v>
      </c>
      <c r="BM79" s="490">
        <v>3</v>
      </c>
      <c r="BN79" s="493" t="s">
        <v>1582</v>
      </c>
      <c r="BO79" s="494" t="s">
        <v>1583</v>
      </c>
      <c r="BP79" s="494" t="s">
        <v>1584</v>
      </c>
      <c r="BQ79" s="494" t="s">
        <v>1585</v>
      </c>
      <c r="BR79" s="495" t="s">
        <v>1586</v>
      </c>
      <c r="BS79" s="496" t="s">
        <v>1587</v>
      </c>
      <c r="BT79" s="463"/>
    </row>
    <row r="80" spans="1:72" ht="15.75" x14ac:dyDescent="0.3">
      <c r="A80" s="1"/>
      <c r="B80" s="258">
        <f t="shared" si="21"/>
        <v>69</v>
      </c>
      <c r="C80" s="489" t="s">
        <v>1268</v>
      </c>
      <c r="D80" s="497"/>
      <c r="E80" s="275" t="s">
        <v>33</v>
      </c>
      <c r="F80" s="490">
        <v>3</v>
      </c>
      <c r="G80" s="382">
        <v>0</v>
      </c>
      <c r="H80" s="371">
        <v>0</v>
      </c>
      <c r="I80" s="371">
        <v>0</v>
      </c>
      <c r="J80" s="371">
        <v>0</v>
      </c>
      <c r="K80" s="491">
        <v>0</v>
      </c>
      <c r="L80" s="492">
        <f t="shared" si="12"/>
        <v>0</v>
      </c>
      <c r="M80" s="382">
        <v>0</v>
      </c>
      <c r="N80" s="371">
        <v>0</v>
      </c>
      <c r="O80" s="371">
        <v>0</v>
      </c>
      <c r="P80" s="371">
        <v>0</v>
      </c>
      <c r="Q80" s="491">
        <v>0</v>
      </c>
      <c r="R80" s="492">
        <f t="shared" si="13"/>
        <v>0</v>
      </c>
      <c r="S80" s="382">
        <v>0</v>
      </c>
      <c r="T80" s="371">
        <v>0</v>
      </c>
      <c r="U80" s="371">
        <v>0</v>
      </c>
      <c r="V80" s="371">
        <v>0</v>
      </c>
      <c r="W80" s="491">
        <v>0</v>
      </c>
      <c r="X80" s="492">
        <f t="shared" si="14"/>
        <v>0</v>
      </c>
      <c r="Y80" s="382">
        <v>0</v>
      </c>
      <c r="Z80" s="371">
        <v>0</v>
      </c>
      <c r="AA80" s="371">
        <v>0</v>
      </c>
      <c r="AB80" s="371">
        <v>0</v>
      </c>
      <c r="AC80" s="491">
        <v>0</v>
      </c>
      <c r="AD80" s="492">
        <f t="shared" si="15"/>
        <v>0</v>
      </c>
      <c r="AE80" s="382">
        <v>0</v>
      </c>
      <c r="AF80" s="371">
        <v>0</v>
      </c>
      <c r="AG80" s="371">
        <v>0</v>
      </c>
      <c r="AH80" s="371">
        <v>0</v>
      </c>
      <c r="AI80" s="491">
        <v>0</v>
      </c>
      <c r="AJ80" s="492">
        <f t="shared" si="16"/>
        <v>0</v>
      </c>
      <c r="AK80" s="382">
        <v>0</v>
      </c>
      <c r="AL80" s="371">
        <v>0</v>
      </c>
      <c r="AM80" s="371">
        <v>0</v>
      </c>
      <c r="AN80" s="371">
        <v>0</v>
      </c>
      <c r="AO80" s="491">
        <v>0</v>
      </c>
      <c r="AP80" s="492">
        <f t="shared" si="17"/>
        <v>0</v>
      </c>
      <c r="AQ80" s="382">
        <v>0</v>
      </c>
      <c r="AR80" s="371">
        <v>0</v>
      </c>
      <c r="AS80" s="371">
        <v>0</v>
      </c>
      <c r="AT80" s="371">
        <v>0</v>
      </c>
      <c r="AU80" s="491">
        <v>0</v>
      </c>
      <c r="AV80" s="492">
        <f t="shared" si="18"/>
        <v>0</v>
      </c>
      <c r="AW80" s="382">
        <v>0</v>
      </c>
      <c r="AX80" s="371">
        <v>0</v>
      </c>
      <c r="AY80" s="371">
        <v>0</v>
      </c>
      <c r="AZ80" s="371">
        <v>0</v>
      </c>
      <c r="BA80" s="491">
        <v>0</v>
      </c>
      <c r="BB80" s="492">
        <f t="shared" si="19"/>
        <v>0</v>
      </c>
      <c r="BC80" s="347"/>
      <c r="BD80" s="76"/>
      <c r="BE80" s="352"/>
      <c r="BF80" s="56"/>
      <c r="BG80" s="30">
        <f t="shared" si="20"/>
        <v>0</v>
      </c>
      <c r="BH80" s="479"/>
      <c r="BI80" s="463"/>
      <c r="BJ80" s="258">
        <f t="shared" si="22"/>
        <v>69</v>
      </c>
      <c r="BK80" s="489" t="s">
        <v>1268</v>
      </c>
      <c r="BL80" s="275" t="s">
        <v>33</v>
      </c>
      <c r="BM80" s="490">
        <v>3</v>
      </c>
      <c r="BN80" s="493" t="s">
        <v>1588</v>
      </c>
      <c r="BO80" s="494" t="s">
        <v>1589</v>
      </c>
      <c r="BP80" s="494" t="s">
        <v>1590</v>
      </c>
      <c r="BQ80" s="494" t="s">
        <v>1591</v>
      </c>
      <c r="BR80" s="495" t="s">
        <v>1592</v>
      </c>
      <c r="BS80" s="496" t="s">
        <v>1593</v>
      </c>
      <c r="BT80" s="463"/>
    </row>
    <row r="81" spans="1:72" ht="15.75" x14ac:dyDescent="0.3">
      <c r="A81" s="1"/>
      <c r="B81" s="258">
        <f t="shared" si="21"/>
        <v>70</v>
      </c>
      <c r="C81" s="489" t="s">
        <v>1275</v>
      </c>
      <c r="D81" s="497"/>
      <c r="E81" s="275" t="s">
        <v>33</v>
      </c>
      <c r="F81" s="490">
        <v>3</v>
      </c>
      <c r="G81" s="382">
        <v>0</v>
      </c>
      <c r="H81" s="371">
        <v>0</v>
      </c>
      <c r="I81" s="371">
        <v>0</v>
      </c>
      <c r="J81" s="371">
        <v>0</v>
      </c>
      <c r="K81" s="491">
        <v>0</v>
      </c>
      <c r="L81" s="492">
        <f t="shared" si="12"/>
        <v>0</v>
      </c>
      <c r="M81" s="382">
        <v>0</v>
      </c>
      <c r="N81" s="371">
        <v>0</v>
      </c>
      <c r="O81" s="371">
        <v>0</v>
      </c>
      <c r="P81" s="371">
        <v>0</v>
      </c>
      <c r="Q81" s="491">
        <v>0</v>
      </c>
      <c r="R81" s="492">
        <f t="shared" si="13"/>
        <v>0</v>
      </c>
      <c r="S81" s="382">
        <v>0</v>
      </c>
      <c r="T81" s="371">
        <v>0</v>
      </c>
      <c r="U81" s="371">
        <v>0</v>
      </c>
      <c r="V81" s="371">
        <v>0</v>
      </c>
      <c r="W81" s="491">
        <v>0</v>
      </c>
      <c r="X81" s="492">
        <f t="shared" si="14"/>
        <v>0</v>
      </c>
      <c r="Y81" s="382">
        <v>0</v>
      </c>
      <c r="Z81" s="371">
        <v>0</v>
      </c>
      <c r="AA81" s="371">
        <v>0</v>
      </c>
      <c r="AB81" s="371">
        <v>0</v>
      </c>
      <c r="AC81" s="491">
        <v>0</v>
      </c>
      <c r="AD81" s="492">
        <f t="shared" si="15"/>
        <v>0</v>
      </c>
      <c r="AE81" s="382">
        <v>0</v>
      </c>
      <c r="AF81" s="371">
        <v>0</v>
      </c>
      <c r="AG81" s="371">
        <v>0</v>
      </c>
      <c r="AH81" s="371">
        <v>0</v>
      </c>
      <c r="AI81" s="491">
        <v>0</v>
      </c>
      <c r="AJ81" s="492">
        <f t="shared" si="16"/>
        <v>0</v>
      </c>
      <c r="AK81" s="382">
        <v>0</v>
      </c>
      <c r="AL81" s="371">
        <v>0</v>
      </c>
      <c r="AM81" s="371">
        <v>0</v>
      </c>
      <c r="AN81" s="371">
        <v>0</v>
      </c>
      <c r="AO81" s="491">
        <v>0</v>
      </c>
      <c r="AP81" s="492">
        <f t="shared" si="17"/>
        <v>0</v>
      </c>
      <c r="AQ81" s="382">
        <v>0</v>
      </c>
      <c r="AR81" s="371">
        <v>0</v>
      </c>
      <c r="AS81" s="371">
        <v>0</v>
      </c>
      <c r="AT81" s="371">
        <v>0</v>
      </c>
      <c r="AU81" s="491">
        <v>0</v>
      </c>
      <c r="AV81" s="492">
        <f t="shared" si="18"/>
        <v>0</v>
      </c>
      <c r="AW81" s="382">
        <v>0</v>
      </c>
      <c r="AX81" s="371">
        <v>0</v>
      </c>
      <c r="AY81" s="371">
        <v>0</v>
      </c>
      <c r="AZ81" s="371">
        <v>0</v>
      </c>
      <c r="BA81" s="491">
        <v>0</v>
      </c>
      <c r="BB81" s="492">
        <f t="shared" si="19"/>
        <v>0</v>
      </c>
      <c r="BC81" s="347"/>
      <c r="BD81" s="76"/>
      <c r="BE81" s="352"/>
      <c r="BF81" s="56"/>
      <c r="BG81" s="30">
        <f t="shared" si="20"/>
        <v>0</v>
      </c>
      <c r="BH81" s="479"/>
      <c r="BI81" s="463"/>
      <c r="BJ81" s="258">
        <f t="shared" si="22"/>
        <v>70</v>
      </c>
      <c r="BK81" s="489" t="s">
        <v>1275</v>
      </c>
      <c r="BL81" s="275" t="s">
        <v>33</v>
      </c>
      <c r="BM81" s="490">
        <v>3</v>
      </c>
      <c r="BN81" s="493" t="s">
        <v>1594</v>
      </c>
      <c r="BO81" s="494" t="s">
        <v>1595</v>
      </c>
      <c r="BP81" s="494" t="s">
        <v>1596</v>
      </c>
      <c r="BQ81" s="494" t="s">
        <v>1597</v>
      </c>
      <c r="BR81" s="495" t="s">
        <v>1598</v>
      </c>
      <c r="BS81" s="496" t="s">
        <v>1599</v>
      </c>
      <c r="BT81" s="463"/>
    </row>
    <row r="82" spans="1:72" ht="15.75" x14ac:dyDescent="0.3">
      <c r="A82" s="1"/>
      <c r="B82" s="258">
        <f t="shared" si="21"/>
        <v>71</v>
      </c>
      <c r="C82" s="489" t="s">
        <v>1282</v>
      </c>
      <c r="D82" s="497"/>
      <c r="E82" s="275" t="s">
        <v>33</v>
      </c>
      <c r="F82" s="490">
        <v>3</v>
      </c>
      <c r="G82" s="382">
        <v>0</v>
      </c>
      <c r="H82" s="371">
        <v>0</v>
      </c>
      <c r="I82" s="371">
        <v>0</v>
      </c>
      <c r="J82" s="371">
        <v>0</v>
      </c>
      <c r="K82" s="491">
        <v>0</v>
      </c>
      <c r="L82" s="492">
        <f t="shared" si="12"/>
        <v>0</v>
      </c>
      <c r="M82" s="382">
        <v>0</v>
      </c>
      <c r="N82" s="371">
        <v>0</v>
      </c>
      <c r="O82" s="371">
        <v>0</v>
      </c>
      <c r="P82" s="371">
        <v>0</v>
      </c>
      <c r="Q82" s="491">
        <v>0</v>
      </c>
      <c r="R82" s="492">
        <f t="shared" si="13"/>
        <v>0</v>
      </c>
      <c r="S82" s="382">
        <v>0</v>
      </c>
      <c r="T82" s="371">
        <v>0</v>
      </c>
      <c r="U82" s="371">
        <v>0</v>
      </c>
      <c r="V82" s="371">
        <v>0</v>
      </c>
      <c r="W82" s="491">
        <v>0</v>
      </c>
      <c r="X82" s="492">
        <f t="shared" si="14"/>
        <v>0</v>
      </c>
      <c r="Y82" s="382">
        <v>0</v>
      </c>
      <c r="Z82" s="371">
        <v>0</v>
      </c>
      <c r="AA82" s="371">
        <v>0</v>
      </c>
      <c r="AB82" s="371">
        <v>0</v>
      </c>
      <c r="AC82" s="491">
        <v>0</v>
      </c>
      <c r="AD82" s="492">
        <f t="shared" si="15"/>
        <v>0</v>
      </c>
      <c r="AE82" s="382">
        <v>0</v>
      </c>
      <c r="AF82" s="371">
        <v>0</v>
      </c>
      <c r="AG82" s="371">
        <v>0</v>
      </c>
      <c r="AH82" s="371">
        <v>0</v>
      </c>
      <c r="AI82" s="491">
        <v>0</v>
      </c>
      <c r="AJ82" s="492">
        <f t="shared" si="16"/>
        <v>0</v>
      </c>
      <c r="AK82" s="382">
        <v>0</v>
      </c>
      <c r="AL82" s="371">
        <v>0</v>
      </c>
      <c r="AM82" s="371">
        <v>0</v>
      </c>
      <c r="AN82" s="371">
        <v>0</v>
      </c>
      <c r="AO82" s="491">
        <v>0</v>
      </c>
      <c r="AP82" s="492">
        <f t="shared" si="17"/>
        <v>0</v>
      </c>
      <c r="AQ82" s="382">
        <v>0</v>
      </c>
      <c r="AR82" s="371">
        <v>0</v>
      </c>
      <c r="AS82" s="371">
        <v>0</v>
      </c>
      <c r="AT82" s="371">
        <v>0</v>
      </c>
      <c r="AU82" s="491">
        <v>0</v>
      </c>
      <c r="AV82" s="492">
        <f t="shared" si="18"/>
        <v>0</v>
      </c>
      <c r="AW82" s="382">
        <v>0</v>
      </c>
      <c r="AX82" s="371">
        <v>0</v>
      </c>
      <c r="AY82" s="371">
        <v>0</v>
      </c>
      <c r="AZ82" s="371">
        <v>0</v>
      </c>
      <c r="BA82" s="491">
        <v>0</v>
      </c>
      <c r="BB82" s="492">
        <f t="shared" si="19"/>
        <v>0</v>
      </c>
      <c r="BC82" s="347"/>
      <c r="BD82" s="76"/>
      <c r="BE82" s="352"/>
      <c r="BF82" s="56"/>
      <c r="BG82" s="30">
        <f t="shared" si="20"/>
        <v>0</v>
      </c>
      <c r="BH82" s="479"/>
      <c r="BI82" s="463"/>
      <c r="BJ82" s="258">
        <f t="shared" si="22"/>
        <v>71</v>
      </c>
      <c r="BK82" s="489" t="s">
        <v>1282</v>
      </c>
      <c r="BL82" s="275" t="s">
        <v>33</v>
      </c>
      <c r="BM82" s="490">
        <v>3</v>
      </c>
      <c r="BN82" s="493" t="s">
        <v>1600</v>
      </c>
      <c r="BO82" s="494" t="s">
        <v>1601</v>
      </c>
      <c r="BP82" s="494" t="s">
        <v>1602</v>
      </c>
      <c r="BQ82" s="494" t="s">
        <v>1603</v>
      </c>
      <c r="BR82" s="495" t="s">
        <v>1604</v>
      </c>
      <c r="BS82" s="496" t="s">
        <v>1605</v>
      </c>
      <c r="BT82" s="463"/>
    </row>
    <row r="83" spans="1:72" ht="15.75" x14ac:dyDescent="0.3">
      <c r="A83" s="1"/>
      <c r="B83" s="258">
        <f t="shared" si="21"/>
        <v>72</v>
      </c>
      <c r="C83" s="489" t="s">
        <v>1289</v>
      </c>
      <c r="D83" s="497"/>
      <c r="E83" s="275" t="s">
        <v>33</v>
      </c>
      <c r="F83" s="490">
        <v>3</v>
      </c>
      <c r="G83" s="382">
        <v>0</v>
      </c>
      <c r="H83" s="371">
        <v>0</v>
      </c>
      <c r="I83" s="371">
        <v>0</v>
      </c>
      <c r="J83" s="371">
        <v>0</v>
      </c>
      <c r="K83" s="491">
        <v>0</v>
      </c>
      <c r="L83" s="492">
        <f t="shared" si="12"/>
        <v>0</v>
      </c>
      <c r="M83" s="382">
        <v>0</v>
      </c>
      <c r="N83" s="371">
        <v>0</v>
      </c>
      <c r="O83" s="371">
        <v>0</v>
      </c>
      <c r="P83" s="371">
        <v>0</v>
      </c>
      <c r="Q83" s="491">
        <v>0</v>
      </c>
      <c r="R83" s="492">
        <f t="shared" si="13"/>
        <v>0</v>
      </c>
      <c r="S83" s="382">
        <v>0</v>
      </c>
      <c r="T83" s="371">
        <v>0</v>
      </c>
      <c r="U83" s="371">
        <v>0</v>
      </c>
      <c r="V83" s="371">
        <v>0</v>
      </c>
      <c r="W83" s="491">
        <v>0</v>
      </c>
      <c r="X83" s="492">
        <f t="shared" si="14"/>
        <v>0</v>
      </c>
      <c r="Y83" s="382">
        <v>0</v>
      </c>
      <c r="Z83" s="371">
        <v>0</v>
      </c>
      <c r="AA83" s="371">
        <v>0</v>
      </c>
      <c r="AB83" s="371">
        <v>0</v>
      </c>
      <c r="AC83" s="491">
        <v>0</v>
      </c>
      <c r="AD83" s="492">
        <f t="shared" si="15"/>
        <v>0</v>
      </c>
      <c r="AE83" s="382">
        <v>0</v>
      </c>
      <c r="AF83" s="371">
        <v>0</v>
      </c>
      <c r="AG83" s="371">
        <v>0</v>
      </c>
      <c r="AH83" s="371">
        <v>0</v>
      </c>
      <c r="AI83" s="491">
        <v>0</v>
      </c>
      <c r="AJ83" s="492">
        <f t="shared" si="16"/>
        <v>0</v>
      </c>
      <c r="AK83" s="382">
        <v>0</v>
      </c>
      <c r="AL83" s="371">
        <v>0</v>
      </c>
      <c r="AM83" s="371">
        <v>0</v>
      </c>
      <c r="AN83" s="371">
        <v>0</v>
      </c>
      <c r="AO83" s="491">
        <v>0</v>
      </c>
      <c r="AP83" s="492">
        <f t="shared" si="17"/>
        <v>0</v>
      </c>
      <c r="AQ83" s="382">
        <v>0</v>
      </c>
      <c r="AR83" s="371">
        <v>0</v>
      </c>
      <c r="AS83" s="371">
        <v>0</v>
      </c>
      <c r="AT83" s="371">
        <v>0</v>
      </c>
      <c r="AU83" s="491">
        <v>0</v>
      </c>
      <c r="AV83" s="492">
        <f t="shared" si="18"/>
        <v>0</v>
      </c>
      <c r="AW83" s="382">
        <v>0</v>
      </c>
      <c r="AX83" s="371">
        <v>0</v>
      </c>
      <c r="AY83" s="371">
        <v>0</v>
      </c>
      <c r="AZ83" s="371">
        <v>0</v>
      </c>
      <c r="BA83" s="491">
        <v>0</v>
      </c>
      <c r="BB83" s="492">
        <f t="shared" si="19"/>
        <v>0</v>
      </c>
      <c r="BC83" s="347"/>
      <c r="BD83" s="76"/>
      <c r="BE83" s="352"/>
      <c r="BF83" s="56"/>
      <c r="BG83" s="30">
        <f t="shared" si="20"/>
        <v>0</v>
      </c>
      <c r="BH83" s="479"/>
      <c r="BI83" s="463"/>
      <c r="BJ83" s="258">
        <f t="shared" si="22"/>
        <v>72</v>
      </c>
      <c r="BK83" s="489" t="s">
        <v>1289</v>
      </c>
      <c r="BL83" s="275" t="s">
        <v>33</v>
      </c>
      <c r="BM83" s="490">
        <v>3</v>
      </c>
      <c r="BN83" s="493" t="s">
        <v>1606</v>
      </c>
      <c r="BO83" s="494" t="s">
        <v>1607</v>
      </c>
      <c r="BP83" s="494" t="s">
        <v>1608</v>
      </c>
      <c r="BQ83" s="494" t="s">
        <v>1609</v>
      </c>
      <c r="BR83" s="495" t="s">
        <v>1610</v>
      </c>
      <c r="BS83" s="496" t="s">
        <v>1611</v>
      </c>
      <c r="BT83" s="463"/>
    </row>
    <row r="84" spans="1:72" ht="15.75" x14ac:dyDescent="0.3">
      <c r="A84" s="1"/>
      <c r="B84" s="498">
        <f t="shared" si="21"/>
        <v>73</v>
      </c>
      <c r="C84" s="499" t="s">
        <v>1296</v>
      </c>
      <c r="D84" s="500"/>
      <c r="E84" s="275" t="s">
        <v>33</v>
      </c>
      <c r="F84" s="490">
        <v>3</v>
      </c>
      <c r="G84" s="382">
        <v>0</v>
      </c>
      <c r="H84" s="371">
        <v>0.23990975609756096</v>
      </c>
      <c r="I84" s="371">
        <v>0</v>
      </c>
      <c r="J84" s="371">
        <v>0</v>
      </c>
      <c r="K84" s="491">
        <v>0</v>
      </c>
      <c r="L84" s="492">
        <f t="shared" si="12"/>
        <v>0.23990975609756096</v>
      </c>
      <c r="M84" s="382">
        <v>0</v>
      </c>
      <c r="N84" s="371">
        <v>0.70713395013654579</v>
      </c>
      <c r="O84" s="371">
        <v>0</v>
      </c>
      <c r="P84" s="371">
        <v>0</v>
      </c>
      <c r="Q84" s="491">
        <v>0</v>
      </c>
      <c r="R84" s="492">
        <f t="shared" si="13"/>
        <v>0.70713395013654579</v>
      </c>
      <c r="S84" s="382">
        <v>0</v>
      </c>
      <c r="T84" s="371">
        <v>1.0031856878261836</v>
      </c>
      <c r="U84" s="371">
        <v>0</v>
      </c>
      <c r="V84" s="371">
        <v>0</v>
      </c>
      <c r="W84" s="491">
        <v>0</v>
      </c>
      <c r="X84" s="492">
        <f t="shared" si="14"/>
        <v>1.0031856878261836</v>
      </c>
      <c r="Y84" s="382">
        <v>0</v>
      </c>
      <c r="Z84" s="371">
        <v>1.0076073245046464</v>
      </c>
      <c r="AA84" s="371">
        <v>0</v>
      </c>
      <c r="AB84" s="371">
        <v>0</v>
      </c>
      <c r="AC84" s="491">
        <v>0</v>
      </c>
      <c r="AD84" s="492">
        <f t="shared" si="15"/>
        <v>1.0076073245046464</v>
      </c>
      <c r="AE84" s="382">
        <v>0</v>
      </c>
      <c r="AF84" s="371">
        <v>1.0080690150938094</v>
      </c>
      <c r="AG84" s="371">
        <v>0</v>
      </c>
      <c r="AH84" s="371">
        <v>0</v>
      </c>
      <c r="AI84" s="491">
        <v>0</v>
      </c>
      <c r="AJ84" s="492">
        <f t="shared" si="16"/>
        <v>1.0080690150938094</v>
      </c>
      <c r="AK84" s="382">
        <v>0</v>
      </c>
      <c r="AL84" s="371">
        <v>1.0315905435452422</v>
      </c>
      <c r="AM84" s="371">
        <v>0</v>
      </c>
      <c r="AN84" s="371">
        <v>0</v>
      </c>
      <c r="AO84" s="491">
        <v>0</v>
      </c>
      <c r="AP84" s="492">
        <f t="shared" si="17"/>
        <v>1.0315905435452422</v>
      </c>
      <c r="AQ84" s="382">
        <v>0</v>
      </c>
      <c r="AR84" s="371">
        <v>1.0404225207116224</v>
      </c>
      <c r="AS84" s="371">
        <v>0</v>
      </c>
      <c r="AT84" s="371">
        <v>0</v>
      </c>
      <c r="AU84" s="491">
        <v>0</v>
      </c>
      <c r="AV84" s="492">
        <f t="shared" si="18"/>
        <v>1.0404225207116224</v>
      </c>
      <c r="AW84" s="382">
        <v>0</v>
      </c>
      <c r="AX84" s="371">
        <v>1.0498208646344611</v>
      </c>
      <c r="AY84" s="371">
        <v>0</v>
      </c>
      <c r="AZ84" s="371">
        <v>0</v>
      </c>
      <c r="BA84" s="491">
        <v>0</v>
      </c>
      <c r="BB84" s="492">
        <f t="shared" si="19"/>
        <v>1.0498208646344611</v>
      </c>
      <c r="BC84" s="347"/>
      <c r="BD84" s="76"/>
      <c r="BE84" s="352"/>
      <c r="BF84" s="56"/>
      <c r="BG84" s="30">
        <f t="shared" si="20"/>
        <v>0</v>
      </c>
      <c r="BH84" s="479"/>
      <c r="BI84" s="463"/>
      <c r="BJ84" s="498">
        <f t="shared" si="22"/>
        <v>73</v>
      </c>
      <c r="BK84" s="499" t="s">
        <v>1296</v>
      </c>
      <c r="BL84" s="275" t="s">
        <v>33</v>
      </c>
      <c r="BM84" s="490">
        <v>3</v>
      </c>
      <c r="BN84" s="501" t="s">
        <v>1612</v>
      </c>
      <c r="BO84" s="502" t="s">
        <v>1613</v>
      </c>
      <c r="BP84" s="502" t="s">
        <v>1614</v>
      </c>
      <c r="BQ84" s="502" t="s">
        <v>1615</v>
      </c>
      <c r="BR84" s="503" t="s">
        <v>1616</v>
      </c>
      <c r="BS84" s="496" t="s">
        <v>1617</v>
      </c>
      <c r="BT84" s="463"/>
    </row>
    <row r="85" spans="1:72" ht="15.75" x14ac:dyDescent="0.3">
      <c r="A85" s="1"/>
      <c r="B85" s="498">
        <f t="shared" si="21"/>
        <v>74</v>
      </c>
      <c r="C85" s="504" t="s">
        <v>420</v>
      </c>
      <c r="D85" s="500"/>
      <c r="E85" s="275" t="s">
        <v>33</v>
      </c>
      <c r="F85" s="490">
        <v>3</v>
      </c>
      <c r="G85" s="382">
        <v>0</v>
      </c>
      <c r="H85" s="371">
        <v>0</v>
      </c>
      <c r="I85" s="371">
        <v>0</v>
      </c>
      <c r="J85" s="371">
        <v>0</v>
      </c>
      <c r="K85" s="491">
        <v>0</v>
      </c>
      <c r="L85" s="492">
        <f t="shared" si="12"/>
        <v>0</v>
      </c>
      <c r="M85" s="382">
        <v>0</v>
      </c>
      <c r="N85" s="371">
        <v>0</v>
      </c>
      <c r="O85" s="371">
        <v>0</v>
      </c>
      <c r="P85" s="371">
        <v>0</v>
      </c>
      <c r="Q85" s="491">
        <v>0</v>
      </c>
      <c r="R85" s="492">
        <f t="shared" si="13"/>
        <v>0</v>
      </c>
      <c r="S85" s="382">
        <v>0</v>
      </c>
      <c r="T85" s="371">
        <v>0</v>
      </c>
      <c r="U85" s="371">
        <v>0</v>
      </c>
      <c r="V85" s="371">
        <v>0</v>
      </c>
      <c r="W85" s="491">
        <v>0</v>
      </c>
      <c r="X85" s="492">
        <f t="shared" si="14"/>
        <v>0</v>
      </c>
      <c r="Y85" s="382">
        <v>0</v>
      </c>
      <c r="Z85" s="371">
        <v>0</v>
      </c>
      <c r="AA85" s="371">
        <v>0</v>
      </c>
      <c r="AB85" s="371">
        <v>0</v>
      </c>
      <c r="AC85" s="491">
        <v>0</v>
      </c>
      <c r="AD85" s="492">
        <f t="shared" si="15"/>
        <v>0</v>
      </c>
      <c r="AE85" s="382">
        <v>0</v>
      </c>
      <c r="AF85" s="371">
        <v>0</v>
      </c>
      <c r="AG85" s="371">
        <v>0</v>
      </c>
      <c r="AH85" s="371">
        <v>0</v>
      </c>
      <c r="AI85" s="491">
        <v>0</v>
      </c>
      <c r="AJ85" s="492">
        <f t="shared" si="16"/>
        <v>0</v>
      </c>
      <c r="AK85" s="382">
        <v>0</v>
      </c>
      <c r="AL85" s="371">
        <v>0</v>
      </c>
      <c r="AM85" s="371">
        <v>0</v>
      </c>
      <c r="AN85" s="371">
        <v>0</v>
      </c>
      <c r="AO85" s="491">
        <v>0</v>
      </c>
      <c r="AP85" s="492">
        <f t="shared" si="17"/>
        <v>0</v>
      </c>
      <c r="AQ85" s="382">
        <v>0</v>
      </c>
      <c r="AR85" s="371">
        <v>0</v>
      </c>
      <c r="AS85" s="371">
        <v>0</v>
      </c>
      <c r="AT85" s="371">
        <v>0</v>
      </c>
      <c r="AU85" s="491">
        <v>0</v>
      </c>
      <c r="AV85" s="492">
        <f t="shared" si="18"/>
        <v>0</v>
      </c>
      <c r="AW85" s="382">
        <v>0</v>
      </c>
      <c r="AX85" s="371">
        <v>0</v>
      </c>
      <c r="AY85" s="371">
        <v>0</v>
      </c>
      <c r="AZ85" s="371">
        <v>0</v>
      </c>
      <c r="BA85" s="491">
        <v>0</v>
      </c>
      <c r="BB85" s="492">
        <f t="shared" si="19"/>
        <v>0</v>
      </c>
      <c r="BC85" s="347"/>
      <c r="BD85" s="76"/>
      <c r="BE85" s="352"/>
      <c r="BF85" s="56"/>
      <c r="BG85" s="30">
        <f t="shared" si="20"/>
        <v>0</v>
      </c>
      <c r="BH85" s="479"/>
      <c r="BI85" s="463"/>
      <c r="BJ85" s="498">
        <f t="shared" si="22"/>
        <v>74</v>
      </c>
      <c r="BK85" s="504" t="s">
        <v>420</v>
      </c>
      <c r="BL85" s="275" t="s">
        <v>33</v>
      </c>
      <c r="BM85" s="490">
        <v>3</v>
      </c>
      <c r="BN85" s="501" t="s">
        <v>1618</v>
      </c>
      <c r="BO85" s="502" t="s">
        <v>1619</v>
      </c>
      <c r="BP85" s="502" t="s">
        <v>1620</v>
      </c>
      <c r="BQ85" s="502" t="s">
        <v>1621</v>
      </c>
      <c r="BR85" s="503" t="s">
        <v>1622</v>
      </c>
      <c r="BS85" s="496" t="s">
        <v>1623</v>
      </c>
      <c r="BT85" s="463"/>
    </row>
    <row r="86" spans="1:72" ht="15.75" x14ac:dyDescent="0.3">
      <c r="A86" s="1"/>
      <c r="B86" s="498">
        <f t="shared" si="21"/>
        <v>75</v>
      </c>
      <c r="C86" s="499" t="s">
        <v>426</v>
      </c>
      <c r="D86" s="500"/>
      <c r="E86" s="275" t="s">
        <v>33</v>
      </c>
      <c r="F86" s="490">
        <v>3</v>
      </c>
      <c r="G86" s="382">
        <v>0</v>
      </c>
      <c r="H86" s="371">
        <v>0</v>
      </c>
      <c r="I86" s="371">
        <v>0</v>
      </c>
      <c r="J86" s="371">
        <v>0</v>
      </c>
      <c r="K86" s="491">
        <v>0</v>
      </c>
      <c r="L86" s="492">
        <f t="shared" si="12"/>
        <v>0</v>
      </c>
      <c r="M86" s="382">
        <v>0</v>
      </c>
      <c r="N86" s="371">
        <v>0</v>
      </c>
      <c r="O86" s="371">
        <v>0</v>
      </c>
      <c r="P86" s="371">
        <v>0</v>
      </c>
      <c r="Q86" s="491">
        <v>0</v>
      </c>
      <c r="R86" s="492">
        <f t="shared" si="13"/>
        <v>0</v>
      </c>
      <c r="S86" s="382">
        <v>0</v>
      </c>
      <c r="T86" s="371">
        <v>0</v>
      </c>
      <c r="U86" s="371">
        <v>0</v>
      </c>
      <c r="V86" s="371">
        <v>0</v>
      </c>
      <c r="W86" s="491">
        <v>0</v>
      </c>
      <c r="X86" s="492">
        <f t="shared" si="14"/>
        <v>0</v>
      </c>
      <c r="Y86" s="382">
        <v>0</v>
      </c>
      <c r="Z86" s="371">
        <v>0</v>
      </c>
      <c r="AA86" s="371">
        <v>0</v>
      </c>
      <c r="AB86" s="371">
        <v>0</v>
      </c>
      <c r="AC86" s="491">
        <v>0</v>
      </c>
      <c r="AD86" s="492">
        <f t="shared" si="15"/>
        <v>0</v>
      </c>
      <c r="AE86" s="382">
        <v>0</v>
      </c>
      <c r="AF86" s="371">
        <v>0</v>
      </c>
      <c r="AG86" s="371">
        <v>0</v>
      </c>
      <c r="AH86" s="371">
        <v>0</v>
      </c>
      <c r="AI86" s="491">
        <v>0</v>
      </c>
      <c r="AJ86" s="492">
        <f t="shared" si="16"/>
        <v>0</v>
      </c>
      <c r="AK86" s="382">
        <v>0</v>
      </c>
      <c r="AL86" s="371">
        <v>0</v>
      </c>
      <c r="AM86" s="371">
        <v>0</v>
      </c>
      <c r="AN86" s="371">
        <v>0</v>
      </c>
      <c r="AO86" s="491">
        <v>0</v>
      </c>
      <c r="AP86" s="492">
        <f t="shared" si="17"/>
        <v>0</v>
      </c>
      <c r="AQ86" s="382">
        <v>0</v>
      </c>
      <c r="AR86" s="371">
        <v>0</v>
      </c>
      <c r="AS86" s="371">
        <v>0</v>
      </c>
      <c r="AT86" s="371">
        <v>0</v>
      </c>
      <c r="AU86" s="491">
        <v>0</v>
      </c>
      <c r="AV86" s="492">
        <f t="shared" si="18"/>
        <v>0</v>
      </c>
      <c r="AW86" s="382">
        <v>0</v>
      </c>
      <c r="AX86" s="371">
        <v>0</v>
      </c>
      <c r="AY86" s="371">
        <v>0</v>
      </c>
      <c r="AZ86" s="371">
        <v>0</v>
      </c>
      <c r="BA86" s="491">
        <v>0</v>
      </c>
      <c r="BB86" s="492">
        <f t="shared" si="19"/>
        <v>0</v>
      </c>
      <c r="BC86" s="347"/>
      <c r="BD86" s="76"/>
      <c r="BE86" s="352"/>
      <c r="BF86" s="56"/>
      <c r="BG86" s="30">
        <f t="shared" si="20"/>
        <v>0</v>
      </c>
      <c r="BH86" s="479"/>
      <c r="BI86" s="463"/>
      <c r="BJ86" s="498">
        <f t="shared" si="22"/>
        <v>75</v>
      </c>
      <c r="BK86" s="499" t="s">
        <v>426</v>
      </c>
      <c r="BL86" s="275" t="s">
        <v>33</v>
      </c>
      <c r="BM86" s="490">
        <v>3</v>
      </c>
      <c r="BN86" s="501" t="s">
        <v>1624</v>
      </c>
      <c r="BO86" s="502" t="s">
        <v>1625</v>
      </c>
      <c r="BP86" s="502" t="s">
        <v>1626</v>
      </c>
      <c r="BQ86" s="502" t="s">
        <v>1627</v>
      </c>
      <c r="BR86" s="503" t="s">
        <v>1628</v>
      </c>
      <c r="BS86" s="496" t="s">
        <v>1629</v>
      </c>
      <c r="BT86" s="463"/>
    </row>
    <row r="87" spans="1:72" ht="15.75" x14ac:dyDescent="0.3">
      <c r="A87" s="1"/>
      <c r="B87" s="498">
        <f t="shared" si="21"/>
        <v>76</v>
      </c>
      <c r="C87" s="505" t="s">
        <v>432</v>
      </c>
      <c r="D87" s="500"/>
      <c r="E87" s="275" t="s">
        <v>33</v>
      </c>
      <c r="F87" s="490">
        <v>3</v>
      </c>
      <c r="G87" s="382">
        <v>0</v>
      </c>
      <c r="H87" s="371">
        <v>0</v>
      </c>
      <c r="I87" s="371">
        <v>0</v>
      </c>
      <c r="J87" s="371">
        <v>0</v>
      </c>
      <c r="K87" s="491">
        <v>0</v>
      </c>
      <c r="L87" s="492">
        <f t="shared" si="12"/>
        <v>0</v>
      </c>
      <c r="M87" s="382">
        <v>0</v>
      </c>
      <c r="N87" s="371">
        <v>0</v>
      </c>
      <c r="O87" s="371">
        <v>0</v>
      </c>
      <c r="P87" s="371">
        <v>0</v>
      </c>
      <c r="Q87" s="491">
        <v>0</v>
      </c>
      <c r="R87" s="492">
        <f t="shared" si="13"/>
        <v>0</v>
      </c>
      <c r="S87" s="382">
        <v>0</v>
      </c>
      <c r="T87" s="371">
        <v>0</v>
      </c>
      <c r="U87" s="371">
        <v>0</v>
      </c>
      <c r="V87" s="371">
        <v>0</v>
      </c>
      <c r="W87" s="491">
        <v>0</v>
      </c>
      <c r="X87" s="492">
        <f t="shared" si="14"/>
        <v>0</v>
      </c>
      <c r="Y87" s="382">
        <v>0</v>
      </c>
      <c r="Z87" s="371">
        <v>0</v>
      </c>
      <c r="AA87" s="371">
        <v>0</v>
      </c>
      <c r="AB87" s="371">
        <v>0</v>
      </c>
      <c r="AC87" s="491">
        <v>0</v>
      </c>
      <c r="AD87" s="492">
        <f t="shared" si="15"/>
        <v>0</v>
      </c>
      <c r="AE87" s="382">
        <v>0</v>
      </c>
      <c r="AF87" s="371">
        <v>0</v>
      </c>
      <c r="AG87" s="371">
        <v>0</v>
      </c>
      <c r="AH87" s="371">
        <v>0</v>
      </c>
      <c r="AI87" s="491">
        <v>0</v>
      </c>
      <c r="AJ87" s="492">
        <f t="shared" si="16"/>
        <v>0</v>
      </c>
      <c r="AK87" s="382">
        <v>0</v>
      </c>
      <c r="AL87" s="371">
        <v>0</v>
      </c>
      <c r="AM87" s="371">
        <v>0</v>
      </c>
      <c r="AN87" s="371">
        <v>0</v>
      </c>
      <c r="AO87" s="491">
        <v>0</v>
      </c>
      <c r="AP87" s="492">
        <f t="shared" si="17"/>
        <v>0</v>
      </c>
      <c r="AQ87" s="382">
        <v>0</v>
      </c>
      <c r="AR87" s="371">
        <v>0</v>
      </c>
      <c r="AS87" s="371">
        <v>0</v>
      </c>
      <c r="AT87" s="371">
        <v>0</v>
      </c>
      <c r="AU87" s="491">
        <v>0</v>
      </c>
      <c r="AV87" s="492">
        <f t="shared" si="18"/>
        <v>0</v>
      </c>
      <c r="AW87" s="382">
        <v>0</v>
      </c>
      <c r="AX87" s="371">
        <v>0</v>
      </c>
      <c r="AY87" s="371">
        <v>0</v>
      </c>
      <c r="AZ87" s="371">
        <v>0</v>
      </c>
      <c r="BA87" s="491">
        <v>0</v>
      </c>
      <c r="BB87" s="492">
        <f t="shared" si="19"/>
        <v>0</v>
      </c>
      <c r="BC87" s="347"/>
      <c r="BD87" s="76"/>
      <c r="BE87" s="352"/>
      <c r="BF87" s="56"/>
      <c r="BG87" s="30">
        <f t="shared" si="20"/>
        <v>0</v>
      </c>
      <c r="BH87" s="479"/>
      <c r="BI87" s="463"/>
      <c r="BJ87" s="498">
        <f t="shared" si="22"/>
        <v>76</v>
      </c>
      <c r="BK87" s="505" t="s">
        <v>432</v>
      </c>
      <c r="BL87" s="275" t="s">
        <v>33</v>
      </c>
      <c r="BM87" s="490">
        <v>3</v>
      </c>
      <c r="BN87" s="493" t="s">
        <v>1630</v>
      </c>
      <c r="BO87" s="494" t="s">
        <v>1631</v>
      </c>
      <c r="BP87" s="494" t="s">
        <v>1632</v>
      </c>
      <c r="BQ87" s="494" t="s">
        <v>1633</v>
      </c>
      <c r="BR87" s="495" t="s">
        <v>1634</v>
      </c>
      <c r="BS87" s="496" t="s">
        <v>1635</v>
      </c>
      <c r="BT87" s="463"/>
    </row>
    <row r="88" spans="1:72" ht="15.75" x14ac:dyDescent="0.3">
      <c r="A88" s="1"/>
      <c r="B88" s="498">
        <f t="shared" si="21"/>
        <v>77</v>
      </c>
      <c r="C88" s="504" t="s">
        <v>1321</v>
      </c>
      <c r="D88" s="500"/>
      <c r="E88" s="275" t="s">
        <v>33</v>
      </c>
      <c r="F88" s="490">
        <v>3</v>
      </c>
      <c r="G88" s="382">
        <v>0</v>
      </c>
      <c r="H88" s="371">
        <v>0</v>
      </c>
      <c r="I88" s="371">
        <v>0</v>
      </c>
      <c r="J88" s="371">
        <v>0</v>
      </c>
      <c r="K88" s="491">
        <v>0</v>
      </c>
      <c r="L88" s="492">
        <f t="shared" si="12"/>
        <v>0</v>
      </c>
      <c r="M88" s="382">
        <v>0</v>
      </c>
      <c r="N88" s="371">
        <v>0</v>
      </c>
      <c r="O88" s="371">
        <v>0</v>
      </c>
      <c r="P88" s="371">
        <v>0</v>
      </c>
      <c r="Q88" s="491">
        <v>0</v>
      </c>
      <c r="R88" s="492">
        <f t="shared" si="13"/>
        <v>0</v>
      </c>
      <c r="S88" s="382">
        <v>0</v>
      </c>
      <c r="T88" s="371">
        <v>0</v>
      </c>
      <c r="U88" s="371">
        <v>0</v>
      </c>
      <c r="V88" s="371">
        <v>0</v>
      </c>
      <c r="W88" s="491">
        <v>0</v>
      </c>
      <c r="X88" s="492">
        <f t="shared" si="14"/>
        <v>0</v>
      </c>
      <c r="Y88" s="382">
        <v>0</v>
      </c>
      <c r="Z88" s="371">
        <v>0</v>
      </c>
      <c r="AA88" s="371">
        <v>0</v>
      </c>
      <c r="AB88" s="371">
        <v>0</v>
      </c>
      <c r="AC88" s="491">
        <v>0</v>
      </c>
      <c r="AD88" s="492">
        <f t="shared" si="15"/>
        <v>0</v>
      </c>
      <c r="AE88" s="382">
        <v>0</v>
      </c>
      <c r="AF88" s="371">
        <v>0</v>
      </c>
      <c r="AG88" s="371">
        <v>0</v>
      </c>
      <c r="AH88" s="371">
        <v>0</v>
      </c>
      <c r="AI88" s="491">
        <v>0</v>
      </c>
      <c r="AJ88" s="492">
        <f t="shared" si="16"/>
        <v>0</v>
      </c>
      <c r="AK88" s="382">
        <v>0</v>
      </c>
      <c r="AL88" s="371">
        <v>0</v>
      </c>
      <c r="AM88" s="371">
        <v>0</v>
      </c>
      <c r="AN88" s="371">
        <v>0</v>
      </c>
      <c r="AO88" s="491">
        <v>0</v>
      </c>
      <c r="AP88" s="492">
        <f t="shared" si="17"/>
        <v>0</v>
      </c>
      <c r="AQ88" s="382">
        <v>0</v>
      </c>
      <c r="AR88" s="371">
        <v>0</v>
      </c>
      <c r="AS88" s="371">
        <v>0</v>
      </c>
      <c r="AT88" s="371">
        <v>0</v>
      </c>
      <c r="AU88" s="491">
        <v>0</v>
      </c>
      <c r="AV88" s="492">
        <f t="shared" si="18"/>
        <v>0</v>
      </c>
      <c r="AW88" s="382">
        <v>0</v>
      </c>
      <c r="AX88" s="371">
        <v>0</v>
      </c>
      <c r="AY88" s="371">
        <v>0</v>
      </c>
      <c r="AZ88" s="371">
        <v>0</v>
      </c>
      <c r="BA88" s="491">
        <v>0</v>
      </c>
      <c r="BB88" s="492">
        <f t="shared" si="19"/>
        <v>0</v>
      </c>
      <c r="BC88" s="347"/>
      <c r="BD88" s="76"/>
      <c r="BE88" s="352"/>
      <c r="BF88" s="56"/>
      <c r="BG88" s="30">
        <f t="shared" si="20"/>
        <v>0</v>
      </c>
      <c r="BH88" s="479"/>
      <c r="BI88" s="463"/>
      <c r="BJ88" s="498">
        <f t="shared" si="22"/>
        <v>77</v>
      </c>
      <c r="BK88" s="504" t="s">
        <v>1321</v>
      </c>
      <c r="BL88" s="275" t="s">
        <v>33</v>
      </c>
      <c r="BM88" s="490">
        <v>3</v>
      </c>
      <c r="BN88" s="501" t="s">
        <v>1636</v>
      </c>
      <c r="BO88" s="502" t="s">
        <v>1637</v>
      </c>
      <c r="BP88" s="502" t="s">
        <v>1638</v>
      </c>
      <c r="BQ88" s="502" t="s">
        <v>1639</v>
      </c>
      <c r="BR88" s="503" t="s">
        <v>1640</v>
      </c>
      <c r="BS88" s="496" t="s">
        <v>1641</v>
      </c>
      <c r="BT88" s="463"/>
    </row>
    <row r="89" spans="1:72" ht="15.75" x14ac:dyDescent="0.3">
      <c r="A89" s="1"/>
      <c r="B89" s="498">
        <f t="shared" si="21"/>
        <v>78</v>
      </c>
      <c r="C89" s="504" t="s">
        <v>1328</v>
      </c>
      <c r="D89" s="500"/>
      <c r="E89" s="275" t="s">
        <v>33</v>
      </c>
      <c r="F89" s="490">
        <v>3</v>
      </c>
      <c r="G89" s="382">
        <v>0</v>
      </c>
      <c r="H89" s="371">
        <v>0</v>
      </c>
      <c r="I89" s="371">
        <v>0</v>
      </c>
      <c r="J89" s="371">
        <v>0</v>
      </c>
      <c r="K89" s="491">
        <v>0</v>
      </c>
      <c r="L89" s="492">
        <f>SUM(G89:K89)</f>
        <v>0</v>
      </c>
      <c r="M89" s="382">
        <v>0</v>
      </c>
      <c r="N89" s="371">
        <v>0</v>
      </c>
      <c r="O89" s="371">
        <v>0</v>
      </c>
      <c r="P89" s="371">
        <v>0</v>
      </c>
      <c r="Q89" s="491">
        <v>0</v>
      </c>
      <c r="R89" s="492">
        <f>SUM(M89:Q89)</f>
        <v>0</v>
      </c>
      <c r="S89" s="382">
        <v>0</v>
      </c>
      <c r="T89" s="371">
        <v>0</v>
      </c>
      <c r="U89" s="371">
        <v>0</v>
      </c>
      <c r="V89" s="371">
        <v>0</v>
      </c>
      <c r="W89" s="491">
        <v>0</v>
      </c>
      <c r="X89" s="492">
        <f>SUM(S89:W89)</f>
        <v>0</v>
      </c>
      <c r="Y89" s="382">
        <v>0</v>
      </c>
      <c r="Z89" s="371">
        <v>0</v>
      </c>
      <c r="AA89" s="371">
        <v>0</v>
      </c>
      <c r="AB89" s="371">
        <v>0</v>
      </c>
      <c r="AC89" s="491">
        <v>0</v>
      </c>
      <c r="AD89" s="492">
        <f>SUM(Y89:AC89)</f>
        <v>0</v>
      </c>
      <c r="AE89" s="382">
        <v>0</v>
      </c>
      <c r="AF89" s="371">
        <v>0</v>
      </c>
      <c r="AG89" s="371">
        <v>0</v>
      </c>
      <c r="AH89" s="371">
        <v>0</v>
      </c>
      <c r="AI89" s="491">
        <v>0</v>
      </c>
      <c r="AJ89" s="492">
        <f>SUM(AE89:AI89)</f>
        <v>0</v>
      </c>
      <c r="AK89" s="382">
        <v>0</v>
      </c>
      <c r="AL89" s="371">
        <v>0</v>
      </c>
      <c r="AM89" s="371">
        <v>0</v>
      </c>
      <c r="AN89" s="371">
        <v>0</v>
      </c>
      <c r="AO89" s="491">
        <v>0</v>
      </c>
      <c r="AP89" s="492">
        <f>SUM(AK89:AO89)</f>
        <v>0</v>
      </c>
      <c r="AQ89" s="382">
        <v>0</v>
      </c>
      <c r="AR89" s="371">
        <v>0</v>
      </c>
      <c r="AS89" s="371">
        <v>0</v>
      </c>
      <c r="AT89" s="371">
        <v>0</v>
      </c>
      <c r="AU89" s="491">
        <v>0</v>
      </c>
      <c r="AV89" s="492">
        <f>SUM(AQ89:AU89)</f>
        <v>0</v>
      </c>
      <c r="AW89" s="382">
        <v>0</v>
      </c>
      <c r="AX89" s="371">
        <v>0</v>
      </c>
      <c r="AY89" s="371">
        <v>0</v>
      </c>
      <c r="AZ89" s="371">
        <v>0</v>
      </c>
      <c r="BA89" s="491">
        <v>0</v>
      </c>
      <c r="BB89" s="492">
        <f>SUM(AW89:BA89)</f>
        <v>0</v>
      </c>
      <c r="BC89" s="347"/>
      <c r="BD89" s="76"/>
      <c r="BE89" s="352"/>
      <c r="BF89" s="56"/>
      <c r="BG89" s="30">
        <f t="shared" si="20"/>
        <v>0</v>
      </c>
      <c r="BH89" s="479"/>
      <c r="BI89" s="463"/>
      <c r="BJ89" s="498">
        <f t="shared" si="22"/>
        <v>78</v>
      </c>
      <c r="BK89" s="504" t="s">
        <v>1328</v>
      </c>
      <c r="BL89" s="275" t="s">
        <v>33</v>
      </c>
      <c r="BM89" s="490">
        <v>3</v>
      </c>
      <c r="BN89" s="501" t="s">
        <v>1642</v>
      </c>
      <c r="BO89" s="502" t="s">
        <v>1643</v>
      </c>
      <c r="BP89" s="502" t="s">
        <v>1644</v>
      </c>
      <c r="BQ89" s="502" t="s">
        <v>1645</v>
      </c>
      <c r="BR89" s="503" t="s">
        <v>1646</v>
      </c>
      <c r="BS89" s="496" t="s">
        <v>1647</v>
      </c>
      <c r="BT89" s="463"/>
    </row>
    <row r="90" spans="1:72" ht="15.75" x14ac:dyDescent="0.3">
      <c r="A90" s="1"/>
      <c r="B90" s="498">
        <f t="shared" si="21"/>
        <v>79</v>
      </c>
      <c r="C90" s="506" t="s">
        <v>2048</v>
      </c>
      <c r="D90" s="500"/>
      <c r="E90" s="275" t="s">
        <v>33</v>
      </c>
      <c r="F90" s="490">
        <v>3</v>
      </c>
      <c r="G90" s="382">
        <v>0</v>
      </c>
      <c r="H90" s="371">
        <v>0</v>
      </c>
      <c r="I90" s="371">
        <v>0</v>
      </c>
      <c r="J90" s="371">
        <v>0</v>
      </c>
      <c r="K90" s="491">
        <v>0</v>
      </c>
      <c r="L90" s="492">
        <f t="shared" si="12"/>
        <v>0</v>
      </c>
      <c r="M90" s="382">
        <v>0</v>
      </c>
      <c r="N90" s="371">
        <v>0</v>
      </c>
      <c r="O90" s="371">
        <v>0</v>
      </c>
      <c r="P90" s="371">
        <v>-2.063359126063673E-4</v>
      </c>
      <c r="Q90" s="491">
        <v>0</v>
      </c>
      <c r="R90" s="492">
        <f t="shared" si="13"/>
        <v>-2.063359126063673E-4</v>
      </c>
      <c r="S90" s="382">
        <v>0</v>
      </c>
      <c r="T90" s="371">
        <v>0</v>
      </c>
      <c r="U90" s="371">
        <v>0</v>
      </c>
      <c r="V90" s="371">
        <v>-2.1334808381061852E-4</v>
      </c>
      <c r="W90" s="491">
        <v>0</v>
      </c>
      <c r="X90" s="492">
        <f t="shared" si="14"/>
        <v>-2.1334808381061852E-4</v>
      </c>
      <c r="Y90" s="382">
        <v>0</v>
      </c>
      <c r="Z90" s="371">
        <v>0</v>
      </c>
      <c r="AA90" s="371">
        <v>0</v>
      </c>
      <c r="AB90" s="371">
        <v>-2.142884358552145E-4</v>
      </c>
      <c r="AC90" s="491">
        <v>0</v>
      </c>
      <c r="AD90" s="492">
        <f t="shared" si="15"/>
        <v>-2.142884358552145E-4</v>
      </c>
      <c r="AE90" s="382">
        <v>0</v>
      </c>
      <c r="AF90" s="371">
        <v>0</v>
      </c>
      <c r="AG90" s="371">
        <v>0</v>
      </c>
      <c r="AH90" s="371">
        <v>-2.1438662386138991E-4</v>
      </c>
      <c r="AI90" s="491">
        <v>0</v>
      </c>
      <c r="AJ90" s="492">
        <f t="shared" si="16"/>
        <v>-2.1438662386138991E-4</v>
      </c>
      <c r="AK90" s="382">
        <v>0</v>
      </c>
      <c r="AL90" s="371">
        <v>0</v>
      </c>
      <c r="AM90" s="371">
        <v>0</v>
      </c>
      <c r="AN90" s="371">
        <v>-2.193889610002742E-4</v>
      </c>
      <c r="AO90" s="491">
        <v>0</v>
      </c>
      <c r="AP90" s="492">
        <f t="shared" si="17"/>
        <v>-2.193889610002742E-4</v>
      </c>
      <c r="AQ90" s="382">
        <v>0</v>
      </c>
      <c r="AR90" s="371">
        <v>0</v>
      </c>
      <c r="AS90" s="371">
        <v>0</v>
      </c>
      <c r="AT90" s="371">
        <v>-2.2126726272205161E-4</v>
      </c>
      <c r="AU90" s="491">
        <v>0</v>
      </c>
      <c r="AV90" s="492">
        <f t="shared" si="18"/>
        <v>-2.2126726272205161E-4</v>
      </c>
      <c r="AW90" s="382">
        <v>0</v>
      </c>
      <c r="AX90" s="371">
        <v>0</v>
      </c>
      <c r="AY90" s="371">
        <v>0</v>
      </c>
      <c r="AZ90" s="371">
        <v>-2.2326601399139611E-4</v>
      </c>
      <c r="BA90" s="491">
        <v>0</v>
      </c>
      <c r="BB90" s="492">
        <f t="shared" si="19"/>
        <v>-2.2326601399139611E-4</v>
      </c>
      <c r="BC90" s="347"/>
      <c r="BD90" s="76"/>
      <c r="BE90" s="352" t="s">
        <v>481</v>
      </c>
      <c r="BF90" s="56"/>
      <c r="BG90" s="30">
        <f>(IF(SUM(BX90:DR90)=0,IF(BV90=1,$BV$5,0),$BX$5))</f>
        <v>0</v>
      </c>
      <c r="BH90" s="479"/>
      <c r="BI90" s="463"/>
      <c r="BJ90" s="498">
        <f t="shared" si="22"/>
        <v>79</v>
      </c>
      <c r="BK90" s="507" t="s">
        <v>1648</v>
      </c>
      <c r="BL90" s="275" t="s">
        <v>33</v>
      </c>
      <c r="BM90" s="490">
        <v>3</v>
      </c>
      <c r="BN90" s="501" t="s">
        <v>1649</v>
      </c>
      <c r="BO90" s="502" t="s">
        <v>1650</v>
      </c>
      <c r="BP90" s="502" t="s">
        <v>1651</v>
      </c>
      <c r="BQ90" s="502" t="s">
        <v>1652</v>
      </c>
      <c r="BR90" s="503" t="s">
        <v>1653</v>
      </c>
      <c r="BS90" s="496" t="s">
        <v>1654</v>
      </c>
      <c r="BT90" s="463"/>
    </row>
    <row r="91" spans="1:72" ht="15.75" x14ac:dyDescent="0.3">
      <c r="A91" s="1"/>
      <c r="B91" s="498">
        <f t="shared" si="21"/>
        <v>80</v>
      </c>
      <c r="C91" s="506" t="s">
        <v>2049</v>
      </c>
      <c r="D91" s="500"/>
      <c r="E91" s="275" t="s">
        <v>33</v>
      </c>
      <c r="F91" s="490">
        <v>3</v>
      </c>
      <c r="G91" s="382">
        <v>0</v>
      </c>
      <c r="H91" s="371">
        <v>0.20037073170731709</v>
      </c>
      <c r="I91" s="371">
        <v>0</v>
      </c>
      <c r="J91" s="371">
        <v>0</v>
      </c>
      <c r="K91" s="491">
        <v>0</v>
      </c>
      <c r="L91" s="492">
        <f t="shared" si="12"/>
        <v>0.20037073170731709</v>
      </c>
      <c r="M91" s="382">
        <v>0.12689658625292988</v>
      </c>
      <c r="N91" s="371">
        <v>0.38313559421066046</v>
      </c>
      <c r="O91" s="371">
        <v>0</v>
      </c>
      <c r="P91" s="371">
        <v>0</v>
      </c>
      <c r="Q91" s="491">
        <v>0</v>
      </c>
      <c r="R91" s="492">
        <f t="shared" si="13"/>
        <v>0.51003218046359033</v>
      </c>
      <c r="S91" s="382">
        <v>0.55150479665050967</v>
      </c>
      <c r="T91" s="371">
        <v>1.7073262884193665</v>
      </c>
      <c r="U91" s="371">
        <v>0</v>
      </c>
      <c r="V91" s="371">
        <v>0</v>
      </c>
      <c r="W91" s="491">
        <v>0</v>
      </c>
      <c r="X91" s="492">
        <f t="shared" si="14"/>
        <v>2.2588310850698763</v>
      </c>
      <c r="Y91" s="382">
        <v>0.55393560668579056</v>
      </c>
      <c r="Z91" s="371">
        <v>1.7366156969965176</v>
      </c>
      <c r="AA91" s="371">
        <v>0</v>
      </c>
      <c r="AB91" s="371">
        <v>0</v>
      </c>
      <c r="AC91" s="491">
        <v>0</v>
      </c>
      <c r="AD91" s="492">
        <f t="shared" si="15"/>
        <v>2.2905513036823084</v>
      </c>
      <c r="AE91" s="382">
        <v>0.55418942268175397</v>
      </c>
      <c r="AF91" s="371">
        <v>1.7374114227765882</v>
      </c>
      <c r="AG91" s="371">
        <v>0</v>
      </c>
      <c r="AH91" s="371">
        <v>0</v>
      </c>
      <c r="AI91" s="491">
        <v>0</v>
      </c>
      <c r="AJ91" s="492">
        <f t="shared" si="16"/>
        <v>2.2916008454583423</v>
      </c>
      <c r="AK91" s="382">
        <v>0.56712046418577133</v>
      </c>
      <c r="AL91" s="371">
        <v>1.7779508814850582</v>
      </c>
      <c r="AM91" s="371">
        <v>0</v>
      </c>
      <c r="AN91" s="371">
        <v>0</v>
      </c>
      <c r="AO91" s="491">
        <v>0</v>
      </c>
      <c r="AP91" s="492">
        <f t="shared" si="17"/>
        <v>2.3450713456708296</v>
      </c>
      <c r="AQ91" s="382">
        <v>0.57197587413656636</v>
      </c>
      <c r="AR91" s="371">
        <v>1.7931728333403518</v>
      </c>
      <c r="AS91" s="371">
        <v>0</v>
      </c>
      <c r="AT91" s="371">
        <v>0</v>
      </c>
      <c r="AU91" s="491">
        <v>0</v>
      </c>
      <c r="AV91" s="492">
        <f t="shared" si="18"/>
        <v>2.3651487074769184</v>
      </c>
      <c r="AW91" s="382">
        <v>0.57714264616782252</v>
      </c>
      <c r="AX91" s="371">
        <v>1.809370920814753</v>
      </c>
      <c r="AY91" s="371">
        <v>0</v>
      </c>
      <c r="AZ91" s="371">
        <v>0</v>
      </c>
      <c r="BA91" s="491">
        <v>0</v>
      </c>
      <c r="BB91" s="492">
        <f t="shared" si="19"/>
        <v>2.3865135669825754</v>
      </c>
      <c r="BC91" s="347"/>
      <c r="BD91" s="76"/>
      <c r="BE91" s="352" t="s">
        <v>481</v>
      </c>
      <c r="BF91" s="100"/>
      <c r="BG91" s="30">
        <f t="shared" ref="BG91:BG104" si="23">(IF(SUM(BX91:DR91)=0,IF(BV91=1,$BV$5,0),$BX$5))</f>
        <v>0</v>
      </c>
      <c r="BH91" s="479"/>
      <c r="BI91" s="463"/>
      <c r="BJ91" s="498">
        <f t="shared" si="22"/>
        <v>80</v>
      </c>
      <c r="BK91" s="508" t="s">
        <v>1655</v>
      </c>
      <c r="BL91" s="275" t="s">
        <v>33</v>
      </c>
      <c r="BM91" s="490">
        <v>3</v>
      </c>
      <c r="BN91" s="501" t="s">
        <v>1656</v>
      </c>
      <c r="BO91" s="502" t="s">
        <v>1657</v>
      </c>
      <c r="BP91" s="502" t="s">
        <v>1658</v>
      </c>
      <c r="BQ91" s="502" t="s">
        <v>1659</v>
      </c>
      <c r="BR91" s="503" t="s">
        <v>1660</v>
      </c>
      <c r="BS91" s="496" t="s">
        <v>1661</v>
      </c>
      <c r="BT91" s="463"/>
    </row>
    <row r="92" spans="1:72" ht="15.75" x14ac:dyDescent="0.3">
      <c r="A92" s="1"/>
      <c r="B92" s="498">
        <f t="shared" si="21"/>
        <v>81</v>
      </c>
      <c r="C92" s="433" t="s">
        <v>1662</v>
      </c>
      <c r="D92" s="500"/>
      <c r="E92" s="275" t="s">
        <v>33</v>
      </c>
      <c r="F92" s="490">
        <v>3</v>
      </c>
      <c r="G92" s="382"/>
      <c r="H92" s="371"/>
      <c r="I92" s="371"/>
      <c r="J92" s="371"/>
      <c r="K92" s="491"/>
      <c r="L92" s="492">
        <f t="shared" si="12"/>
        <v>0</v>
      </c>
      <c r="M92" s="382"/>
      <c r="N92" s="371"/>
      <c r="O92" s="371"/>
      <c r="P92" s="371"/>
      <c r="Q92" s="491"/>
      <c r="R92" s="492">
        <f t="shared" si="13"/>
        <v>0</v>
      </c>
      <c r="S92" s="382"/>
      <c r="T92" s="371"/>
      <c r="U92" s="371"/>
      <c r="V92" s="371"/>
      <c r="W92" s="491"/>
      <c r="X92" s="492">
        <f t="shared" si="14"/>
        <v>0</v>
      </c>
      <c r="Y92" s="382"/>
      <c r="Z92" s="371"/>
      <c r="AA92" s="371"/>
      <c r="AB92" s="371"/>
      <c r="AC92" s="491"/>
      <c r="AD92" s="492">
        <f t="shared" si="15"/>
        <v>0</v>
      </c>
      <c r="AE92" s="382"/>
      <c r="AF92" s="371"/>
      <c r="AG92" s="371"/>
      <c r="AH92" s="371"/>
      <c r="AI92" s="491"/>
      <c r="AJ92" s="492">
        <f t="shared" si="16"/>
        <v>0</v>
      </c>
      <c r="AK92" s="382"/>
      <c r="AL92" s="371"/>
      <c r="AM92" s="371"/>
      <c r="AN92" s="371"/>
      <c r="AO92" s="491"/>
      <c r="AP92" s="492">
        <f t="shared" si="17"/>
        <v>0</v>
      </c>
      <c r="AQ92" s="382"/>
      <c r="AR92" s="371"/>
      <c r="AS92" s="371"/>
      <c r="AT92" s="371"/>
      <c r="AU92" s="491"/>
      <c r="AV92" s="492">
        <f t="shared" si="18"/>
        <v>0</v>
      </c>
      <c r="AW92" s="382"/>
      <c r="AX92" s="371"/>
      <c r="AY92" s="371"/>
      <c r="AZ92" s="371"/>
      <c r="BA92" s="491"/>
      <c r="BB92" s="492">
        <f t="shared" si="19"/>
        <v>0</v>
      </c>
      <c r="BC92" s="347"/>
      <c r="BD92" s="76"/>
      <c r="BE92" s="352" t="s">
        <v>481</v>
      </c>
      <c r="BF92" s="180"/>
      <c r="BG92" s="30">
        <f t="shared" si="23"/>
        <v>0</v>
      </c>
      <c r="BH92" s="479"/>
      <c r="BI92" s="463"/>
      <c r="BJ92" s="498">
        <f t="shared" si="22"/>
        <v>81</v>
      </c>
      <c r="BK92" s="507" t="s">
        <v>1663</v>
      </c>
      <c r="BL92" s="275" t="s">
        <v>33</v>
      </c>
      <c r="BM92" s="490">
        <v>3</v>
      </c>
      <c r="BN92" s="501" t="s">
        <v>1664</v>
      </c>
      <c r="BO92" s="502" t="s">
        <v>1665</v>
      </c>
      <c r="BP92" s="502" t="s">
        <v>1666</v>
      </c>
      <c r="BQ92" s="502" t="s">
        <v>1667</v>
      </c>
      <c r="BR92" s="503" t="s">
        <v>1668</v>
      </c>
      <c r="BS92" s="496" t="s">
        <v>1669</v>
      </c>
      <c r="BT92" s="463"/>
    </row>
    <row r="93" spans="1:72" ht="15.75" x14ac:dyDescent="0.3">
      <c r="A93" s="1"/>
      <c r="B93" s="498">
        <f t="shared" si="21"/>
        <v>82</v>
      </c>
      <c r="C93" s="433" t="s">
        <v>1670</v>
      </c>
      <c r="D93" s="500"/>
      <c r="E93" s="275" t="s">
        <v>33</v>
      </c>
      <c r="F93" s="490">
        <v>3</v>
      </c>
      <c r="G93" s="382"/>
      <c r="H93" s="371"/>
      <c r="I93" s="371"/>
      <c r="J93" s="371"/>
      <c r="K93" s="491"/>
      <c r="L93" s="492">
        <f t="shared" si="12"/>
        <v>0</v>
      </c>
      <c r="M93" s="382"/>
      <c r="N93" s="371"/>
      <c r="O93" s="371"/>
      <c r="P93" s="371"/>
      <c r="Q93" s="491"/>
      <c r="R93" s="492">
        <f t="shared" si="13"/>
        <v>0</v>
      </c>
      <c r="S93" s="382"/>
      <c r="T93" s="371"/>
      <c r="U93" s="371"/>
      <c r="V93" s="371"/>
      <c r="W93" s="491"/>
      <c r="X93" s="492">
        <f t="shared" si="14"/>
        <v>0</v>
      </c>
      <c r="Y93" s="382"/>
      <c r="Z93" s="371"/>
      <c r="AA93" s="371"/>
      <c r="AB93" s="371"/>
      <c r="AC93" s="491"/>
      <c r="AD93" s="492">
        <f t="shared" si="15"/>
        <v>0</v>
      </c>
      <c r="AE93" s="382"/>
      <c r="AF93" s="371"/>
      <c r="AG93" s="371"/>
      <c r="AH93" s="371"/>
      <c r="AI93" s="491"/>
      <c r="AJ93" s="492">
        <f t="shared" si="16"/>
        <v>0</v>
      </c>
      <c r="AK93" s="382"/>
      <c r="AL93" s="371"/>
      <c r="AM93" s="371"/>
      <c r="AN93" s="371"/>
      <c r="AO93" s="491"/>
      <c r="AP93" s="492">
        <f t="shared" si="17"/>
        <v>0</v>
      </c>
      <c r="AQ93" s="382"/>
      <c r="AR93" s="371"/>
      <c r="AS93" s="371"/>
      <c r="AT93" s="371"/>
      <c r="AU93" s="491"/>
      <c r="AV93" s="492">
        <f t="shared" si="18"/>
        <v>0</v>
      </c>
      <c r="AW93" s="382"/>
      <c r="AX93" s="371"/>
      <c r="AY93" s="371"/>
      <c r="AZ93" s="371"/>
      <c r="BA93" s="491"/>
      <c r="BB93" s="492">
        <f t="shared" si="19"/>
        <v>0</v>
      </c>
      <c r="BC93" s="347"/>
      <c r="BD93" s="76"/>
      <c r="BE93" s="352" t="s">
        <v>481</v>
      </c>
      <c r="BF93" s="180"/>
      <c r="BG93" s="30">
        <f t="shared" si="23"/>
        <v>0</v>
      </c>
      <c r="BH93" s="479"/>
      <c r="BI93" s="463"/>
      <c r="BJ93" s="498">
        <f t="shared" si="22"/>
        <v>82</v>
      </c>
      <c r="BK93" s="508" t="s">
        <v>1671</v>
      </c>
      <c r="BL93" s="275" t="s">
        <v>33</v>
      </c>
      <c r="BM93" s="490">
        <v>3</v>
      </c>
      <c r="BN93" s="501" t="s">
        <v>1672</v>
      </c>
      <c r="BO93" s="502" t="s">
        <v>1673</v>
      </c>
      <c r="BP93" s="502" t="s">
        <v>1674</v>
      </c>
      <c r="BQ93" s="502" t="s">
        <v>1675</v>
      </c>
      <c r="BR93" s="503" t="s">
        <v>1676</v>
      </c>
      <c r="BS93" s="496" t="s">
        <v>1677</v>
      </c>
      <c r="BT93" s="463"/>
    </row>
    <row r="94" spans="1:72" ht="15.75" x14ac:dyDescent="0.3">
      <c r="A94" s="1"/>
      <c r="B94" s="498">
        <f t="shared" si="21"/>
        <v>83</v>
      </c>
      <c r="C94" s="433" t="s">
        <v>1678</v>
      </c>
      <c r="D94" s="500"/>
      <c r="E94" s="275" t="s">
        <v>33</v>
      </c>
      <c r="F94" s="490">
        <v>3</v>
      </c>
      <c r="G94" s="382"/>
      <c r="H94" s="371"/>
      <c r="I94" s="371"/>
      <c r="J94" s="371"/>
      <c r="K94" s="491"/>
      <c r="L94" s="492">
        <f t="shared" si="12"/>
        <v>0</v>
      </c>
      <c r="M94" s="382"/>
      <c r="N94" s="371"/>
      <c r="O94" s="371"/>
      <c r="P94" s="371"/>
      <c r="Q94" s="491"/>
      <c r="R94" s="492">
        <f t="shared" si="13"/>
        <v>0</v>
      </c>
      <c r="S94" s="382"/>
      <c r="T94" s="371"/>
      <c r="U94" s="371"/>
      <c r="V94" s="371"/>
      <c r="W94" s="491"/>
      <c r="X94" s="492">
        <f t="shared" si="14"/>
        <v>0</v>
      </c>
      <c r="Y94" s="382"/>
      <c r="Z94" s="371"/>
      <c r="AA94" s="371"/>
      <c r="AB94" s="371"/>
      <c r="AC94" s="491"/>
      <c r="AD94" s="492">
        <f t="shared" si="15"/>
        <v>0</v>
      </c>
      <c r="AE94" s="382"/>
      <c r="AF94" s="371"/>
      <c r="AG94" s="371"/>
      <c r="AH94" s="371"/>
      <c r="AI94" s="491"/>
      <c r="AJ94" s="492">
        <f t="shared" si="16"/>
        <v>0</v>
      </c>
      <c r="AK94" s="382"/>
      <c r="AL94" s="371"/>
      <c r="AM94" s="371"/>
      <c r="AN94" s="371"/>
      <c r="AO94" s="491"/>
      <c r="AP94" s="492">
        <f t="shared" si="17"/>
        <v>0</v>
      </c>
      <c r="AQ94" s="382"/>
      <c r="AR94" s="371"/>
      <c r="AS94" s="371"/>
      <c r="AT94" s="371"/>
      <c r="AU94" s="491"/>
      <c r="AV94" s="492">
        <f t="shared" si="18"/>
        <v>0</v>
      </c>
      <c r="AW94" s="382"/>
      <c r="AX94" s="371"/>
      <c r="AY94" s="371"/>
      <c r="AZ94" s="371"/>
      <c r="BA94" s="491"/>
      <c r="BB94" s="492">
        <f t="shared" si="19"/>
        <v>0</v>
      </c>
      <c r="BC94" s="347"/>
      <c r="BD94" s="76"/>
      <c r="BE94" s="352" t="s">
        <v>481</v>
      </c>
      <c r="BF94" s="180"/>
      <c r="BG94" s="30">
        <f t="shared" si="23"/>
        <v>0</v>
      </c>
      <c r="BH94" s="479"/>
      <c r="BI94" s="463"/>
      <c r="BJ94" s="498">
        <f t="shared" si="22"/>
        <v>83</v>
      </c>
      <c r="BK94" s="507" t="s">
        <v>1679</v>
      </c>
      <c r="BL94" s="275" t="s">
        <v>33</v>
      </c>
      <c r="BM94" s="490">
        <v>3</v>
      </c>
      <c r="BN94" s="501" t="s">
        <v>1680</v>
      </c>
      <c r="BO94" s="502" t="s">
        <v>1681</v>
      </c>
      <c r="BP94" s="502" t="s">
        <v>1682</v>
      </c>
      <c r="BQ94" s="502" t="s">
        <v>1683</v>
      </c>
      <c r="BR94" s="503" t="s">
        <v>1684</v>
      </c>
      <c r="BS94" s="496" t="s">
        <v>1685</v>
      </c>
      <c r="BT94" s="463"/>
    </row>
    <row r="95" spans="1:72" ht="15.75" x14ac:dyDescent="0.3">
      <c r="A95" s="1"/>
      <c r="B95" s="498">
        <f t="shared" si="21"/>
        <v>84</v>
      </c>
      <c r="C95" s="433" t="s">
        <v>1686</v>
      </c>
      <c r="D95" s="500"/>
      <c r="E95" s="275" t="s">
        <v>33</v>
      </c>
      <c r="F95" s="490">
        <v>3</v>
      </c>
      <c r="G95" s="382"/>
      <c r="H95" s="371"/>
      <c r="I95" s="371"/>
      <c r="J95" s="371"/>
      <c r="K95" s="491"/>
      <c r="L95" s="492">
        <f t="shared" si="12"/>
        <v>0</v>
      </c>
      <c r="M95" s="382"/>
      <c r="N95" s="371"/>
      <c r="O95" s="371"/>
      <c r="P95" s="371"/>
      <c r="Q95" s="491"/>
      <c r="R95" s="492">
        <f t="shared" si="13"/>
        <v>0</v>
      </c>
      <c r="S95" s="382"/>
      <c r="T95" s="371"/>
      <c r="U95" s="371"/>
      <c r="V95" s="371"/>
      <c r="W95" s="491"/>
      <c r="X95" s="492">
        <f t="shared" si="14"/>
        <v>0</v>
      </c>
      <c r="Y95" s="382"/>
      <c r="Z95" s="371"/>
      <c r="AA95" s="371"/>
      <c r="AB95" s="371"/>
      <c r="AC95" s="491"/>
      <c r="AD95" s="492">
        <f t="shared" si="15"/>
        <v>0</v>
      </c>
      <c r="AE95" s="382"/>
      <c r="AF95" s="371"/>
      <c r="AG95" s="371"/>
      <c r="AH95" s="371"/>
      <c r="AI95" s="491"/>
      <c r="AJ95" s="492">
        <f t="shared" si="16"/>
        <v>0</v>
      </c>
      <c r="AK95" s="382"/>
      <c r="AL95" s="371"/>
      <c r="AM95" s="371"/>
      <c r="AN95" s="371"/>
      <c r="AO95" s="491"/>
      <c r="AP95" s="492">
        <f t="shared" si="17"/>
        <v>0</v>
      </c>
      <c r="AQ95" s="382"/>
      <c r="AR95" s="371"/>
      <c r="AS95" s="371"/>
      <c r="AT95" s="371"/>
      <c r="AU95" s="491"/>
      <c r="AV95" s="492">
        <f t="shared" si="18"/>
        <v>0</v>
      </c>
      <c r="AW95" s="382"/>
      <c r="AX95" s="371"/>
      <c r="AY95" s="371"/>
      <c r="AZ95" s="371"/>
      <c r="BA95" s="491"/>
      <c r="BB95" s="492">
        <f t="shared" si="19"/>
        <v>0</v>
      </c>
      <c r="BC95" s="347"/>
      <c r="BD95" s="76"/>
      <c r="BE95" s="352" t="s">
        <v>481</v>
      </c>
      <c r="BF95" s="180"/>
      <c r="BG95" s="30">
        <f t="shared" si="23"/>
        <v>0</v>
      </c>
      <c r="BH95" s="479"/>
      <c r="BI95" s="463"/>
      <c r="BJ95" s="498">
        <f t="shared" si="22"/>
        <v>84</v>
      </c>
      <c r="BK95" s="508" t="s">
        <v>1687</v>
      </c>
      <c r="BL95" s="275" t="s">
        <v>33</v>
      </c>
      <c r="BM95" s="490">
        <v>3</v>
      </c>
      <c r="BN95" s="501" t="s">
        <v>1688</v>
      </c>
      <c r="BO95" s="502" t="s">
        <v>1689</v>
      </c>
      <c r="BP95" s="502" t="s">
        <v>1690</v>
      </c>
      <c r="BQ95" s="502" t="s">
        <v>1691</v>
      </c>
      <c r="BR95" s="503" t="s">
        <v>1692</v>
      </c>
      <c r="BS95" s="496" t="s">
        <v>1693</v>
      </c>
      <c r="BT95" s="463"/>
    </row>
    <row r="96" spans="1:72" ht="15.75" x14ac:dyDescent="0.3">
      <c r="A96" s="1"/>
      <c r="B96" s="498">
        <f t="shared" si="21"/>
        <v>85</v>
      </c>
      <c r="C96" s="433" t="s">
        <v>1694</v>
      </c>
      <c r="D96" s="500"/>
      <c r="E96" s="275" t="s">
        <v>33</v>
      </c>
      <c r="F96" s="490">
        <v>3</v>
      </c>
      <c r="G96" s="382"/>
      <c r="H96" s="371"/>
      <c r="I96" s="371"/>
      <c r="J96" s="371"/>
      <c r="K96" s="491"/>
      <c r="L96" s="492">
        <f t="shared" si="12"/>
        <v>0</v>
      </c>
      <c r="M96" s="382"/>
      <c r="N96" s="371"/>
      <c r="O96" s="371"/>
      <c r="P96" s="371"/>
      <c r="Q96" s="491"/>
      <c r="R96" s="492">
        <f t="shared" si="13"/>
        <v>0</v>
      </c>
      <c r="S96" s="382"/>
      <c r="T96" s="371"/>
      <c r="U96" s="371"/>
      <c r="V96" s="371"/>
      <c r="W96" s="491"/>
      <c r="X96" s="492">
        <f t="shared" si="14"/>
        <v>0</v>
      </c>
      <c r="Y96" s="382"/>
      <c r="Z96" s="371"/>
      <c r="AA96" s="371"/>
      <c r="AB96" s="371"/>
      <c r="AC96" s="491"/>
      <c r="AD96" s="492">
        <f t="shared" si="15"/>
        <v>0</v>
      </c>
      <c r="AE96" s="382"/>
      <c r="AF96" s="371"/>
      <c r="AG96" s="371"/>
      <c r="AH96" s="371"/>
      <c r="AI96" s="491"/>
      <c r="AJ96" s="492">
        <f t="shared" si="16"/>
        <v>0</v>
      </c>
      <c r="AK96" s="382"/>
      <c r="AL96" s="371"/>
      <c r="AM96" s="371"/>
      <c r="AN96" s="371"/>
      <c r="AO96" s="491"/>
      <c r="AP96" s="492">
        <f t="shared" si="17"/>
        <v>0</v>
      </c>
      <c r="AQ96" s="382"/>
      <c r="AR96" s="371"/>
      <c r="AS96" s="371"/>
      <c r="AT96" s="371"/>
      <c r="AU96" s="491"/>
      <c r="AV96" s="492">
        <f t="shared" si="18"/>
        <v>0</v>
      </c>
      <c r="AW96" s="382"/>
      <c r="AX96" s="371"/>
      <c r="AY96" s="371"/>
      <c r="AZ96" s="371"/>
      <c r="BA96" s="491"/>
      <c r="BB96" s="492">
        <f t="shared" si="19"/>
        <v>0</v>
      </c>
      <c r="BC96" s="347"/>
      <c r="BD96" s="76"/>
      <c r="BE96" s="352" t="s">
        <v>481</v>
      </c>
      <c r="BF96" s="180"/>
      <c r="BG96" s="30">
        <f t="shared" si="23"/>
        <v>0</v>
      </c>
      <c r="BH96" s="479"/>
      <c r="BI96" s="463"/>
      <c r="BJ96" s="498">
        <f t="shared" si="22"/>
        <v>85</v>
      </c>
      <c r="BK96" s="507" t="s">
        <v>1695</v>
      </c>
      <c r="BL96" s="275" t="s">
        <v>33</v>
      </c>
      <c r="BM96" s="490">
        <v>3</v>
      </c>
      <c r="BN96" s="501" t="s">
        <v>1696</v>
      </c>
      <c r="BO96" s="502" t="s">
        <v>1697</v>
      </c>
      <c r="BP96" s="502" t="s">
        <v>1698</v>
      </c>
      <c r="BQ96" s="502" t="s">
        <v>1699</v>
      </c>
      <c r="BR96" s="503" t="s">
        <v>1700</v>
      </c>
      <c r="BS96" s="496" t="s">
        <v>1701</v>
      </c>
      <c r="BT96" s="463"/>
    </row>
    <row r="97" spans="1:72" ht="15.75" x14ac:dyDescent="0.3">
      <c r="A97" s="1"/>
      <c r="B97" s="498">
        <f t="shared" si="21"/>
        <v>86</v>
      </c>
      <c r="C97" s="433" t="s">
        <v>1702</v>
      </c>
      <c r="D97" s="500"/>
      <c r="E97" s="275" t="s">
        <v>33</v>
      </c>
      <c r="F97" s="490">
        <v>3</v>
      </c>
      <c r="G97" s="382"/>
      <c r="H97" s="371"/>
      <c r="I97" s="371"/>
      <c r="J97" s="371"/>
      <c r="K97" s="491"/>
      <c r="L97" s="492">
        <f t="shared" si="12"/>
        <v>0</v>
      </c>
      <c r="M97" s="382"/>
      <c r="N97" s="371"/>
      <c r="O97" s="371"/>
      <c r="P97" s="371"/>
      <c r="Q97" s="491"/>
      <c r="R97" s="492">
        <f t="shared" si="13"/>
        <v>0</v>
      </c>
      <c r="S97" s="382"/>
      <c r="T97" s="371"/>
      <c r="U97" s="371"/>
      <c r="V97" s="371"/>
      <c r="W97" s="491"/>
      <c r="X97" s="492">
        <f t="shared" si="14"/>
        <v>0</v>
      </c>
      <c r="Y97" s="382"/>
      <c r="Z97" s="371"/>
      <c r="AA97" s="371"/>
      <c r="AB97" s="371"/>
      <c r="AC97" s="491"/>
      <c r="AD97" s="492">
        <f t="shared" si="15"/>
        <v>0</v>
      </c>
      <c r="AE97" s="382"/>
      <c r="AF97" s="371"/>
      <c r="AG97" s="371"/>
      <c r="AH97" s="371"/>
      <c r="AI97" s="491"/>
      <c r="AJ97" s="492">
        <f t="shared" si="16"/>
        <v>0</v>
      </c>
      <c r="AK97" s="382"/>
      <c r="AL97" s="371"/>
      <c r="AM97" s="371"/>
      <c r="AN97" s="371"/>
      <c r="AO97" s="491"/>
      <c r="AP97" s="492">
        <f t="shared" si="17"/>
        <v>0</v>
      </c>
      <c r="AQ97" s="382"/>
      <c r="AR97" s="371"/>
      <c r="AS97" s="371"/>
      <c r="AT97" s="371"/>
      <c r="AU97" s="491"/>
      <c r="AV97" s="492">
        <f t="shared" si="18"/>
        <v>0</v>
      </c>
      <c r="AW97" s="382"/>
      <c r="AX97" s="371"/>
      <c r="AY97" s="371"/>
      <c r="AZ97" s="371"/>
      <c r="BA97" s="491"/>
      <c r="BB97" s="492">
        <f t="shared" si="19"/>
        <v>0</v>
      </c>
      <c r="BC97" s="347"/>
      <c r="BD97" s="76"/>
      <c r="BE97" s="352" t="s">
        <v>481</v>
      </c>
      <c r="BF97" s="180"/>
      <c r="BG97" s="30">
        <f t="shared" si="23"/>
        <v>0</v>
      </c>
      <c r="BH97" s="479"/>
      <c r="BI97" s="463"/>
      <c r="BJ97" s="498">
        <f t="shared" si="22"/>
        <v>86</v>
      </c>
      <c r="BK97" s="508" t="s">
        <v>1703</v>
      </c>
      <c r="BL97" s="275" t="s">
        <v>33</v>
      </c>
      <c r="BM97" s="490">
        <v>3</v>
      </c>
      <c r="BN97" s="501" t="s">
        <v>1704</v>
      </c>
      <c r="BO97" s="502" t="s">
        <v>1705</v>
      </c>
      <c r="BP97" s="502" t="s">
        <v>1706</v>
      </c>
      <c r="BQ97" s="502" t="s">
        <v>1707</v>
      </c>
      <c r="BR97" s="503" t="s">
        <v>1708</v>
      </c>
      <c r="BS97" s="496" t="s">
        <v>1709</v>
      </c>
      <c r="BT97" s="463"/>
    </row>
    <row r="98" spans="1:72" ht="15.75" x14ac:dyDescent="0.3">
      <c r="A98" s="1"/>
      <c r="B98" s="498">
        <f t="shared" si="21"/>
        <v>87</v>
      </c>
      <c r="C98" s="433" t="s">
        <v>1710</v>
      </c>
      <c r="D98" s="500"/>
      <c r="E98" s="275" t="s">
        <v>33</v>
      </c>
      <c r="F98" s="490">
        <v>3</v>
      </c>
      <c r="G98" s="382"/>
      <c r="H98" s="371"/>
      <c r="I98" s="371"/>
      <c r="J98" s="371"/>
      <c r="K98" s="491"/>
      <c r="L98" s="492">
        <f t="shared" si="12"/>
        <v>0</v>
      </c>
      <c r="M98" s="382"/>
      <c r="N98" s="371"/>
      <c r="O98" s="371"/>
      <c r="P98" s="371"/>
      <c r="Q98" s="491"/>
      <c r="R98" s="492">
        <f t="shared" si="13"/>
        <v>0</v>
      </c>
      <c r="S98" s="382"/>
      <c r="T98" s="371"/>
      <c r="U98" s="371"/>
      <c r="V98" s="371"/>
      <c r="W98" s="491"/>
      <c r="X98" s="492">
        <f t="shared" si="14"/>
        <v>0</v>
      </c>
      <c r="Y98" s="382"/>
      <c r="Z98" s="371"/>
      <c r="AA98" s="371"/>
      <c r="AB98" s="371"/>
      <c r="AC98" s="491"/>
      <c r="AD98" s="492">
        <f t="shared" si="15"/>
        <v>0</v>
      </c>
      <c r="AE98" s="382"/>
      <c r="AF98" s="371"/>
      <c r="AG98" s="371"/>
      <c r="AH98" s="371"/>
      <c r="AI98" s="491"/>
      <c r="AJ98" s="492">
        <f t="shared" si="16"/>
        <v>0</v>
      </c>
      <c r="AK98" s="382"/>
      <c r="AL98" s="371"/>
      <c r="AM98" s="371"/>
      <c r="AN98" s="371"/>
      <c r="AO98" s="491"/>
      <c r="AP98" s="492">
        <f t="shared" si="17"/>
        <v>0</v>
      </c>
      <c r="AQ98" s="382"/>
      <c r="AR98" s="371"/>
      <c r="AS98" s="371"/>
      <c r="AT98" s="371"/>
      <c r="AU98" s="491"/>
      <c r="AV98" s="492">
        <f t="shared" si="18"/>
        <v>0</v>
      </c>
      <c r="AW98" s="382"/>
      <c r="AX98" s="371"/>
      <c r="AY98" s="371"/>
      <c r="AZ98" s="371"/>
      <c r="BA98" s="491"/>
      <c r="BB98" s="492">
        <f t="shared" si="19"/>
        <v>0</v>
      </c>
      <c r="BC98" s="347"/>
      <c r="BD98" s="76"/>
      <c r="BE98" s="352" t="s">
        <v>481</v>
      </c>
      <c r="BF98" s="180"/>
      <c r="BG98" s="30">
        <f t="shared" si="23"/>
        <v>0</v>
      </c>
      <c r="BH98" s="479"/>
      <c r="BI98" s="463"/>
      <c r="BJ98" s="498">
        <f t="shared" si="22"/>
        <v>87</v>
      </c>
      <c r="BK98" s="507" t="s">
        <v>1711</v>
      </c>
      <c r="BL98" s="275" t="s">
        <v>33</v>
      </c>
      <c r="BM98" s="490">
        <v>3</v>
      </c>
      <c r="BN98" s="501" t="s">
        <v>1712</v>
      </c>
      <c r="BO98" s="502" t="s">
        <v>1713</v>
      </c>
      <c r="BP98" s="502" t="s">
        <v>1714</v>
      </c>
      <c r="BQ98" s="502" t="s">
        <v>1715</v>
      </c>
      <c r="BR98" s="503" t="s">
        <v>1716</v>
      </c>
      <c r="BS98" s="496" t="s">
        <v>1717</v>
      </c>
      <c r="BT98" s="463"/>
    </row>
    <row r="99" spans="1:72" ht="15.75" x14ac:dyDescent="0.3">
      <c r="A99" s="1"/>
      <c r="B99" s="498">
        <f t="shared" si="21"/>
        <v>88</v>
      </c>
      <c r="C99" s="433" t="s">
        <v>1718</v>
      </c>
      <c r="D99" s="509"/>
      <c r="E99" s="510" t="s">
        <v>33</v>
      </c>
      <c r="F99" s="511">
        <v>3</v>
      </c>
      <c r="G99" s="382"/>
      <c r="H99" s="371"/>
      <c r="I99" s="371"/>
      <c r="J99" s="371"/>
      <c r="K99" s="491"/>
      <c r="L99" s="492">
        <f t="shared" si="12"/>
        <v>0</v>
      </c>
      <c r="M99" s="382"/>
      <c r="N99" s="371"/>
      <c r="O99" s="371"/>
      <c r="P99" s="371"/>
      <c r="Q99" s="491"/>
      <c r="R99" s="492">
        <f t="shared" si="13"/>
        <v>0</v>
      </c>
      <c r="S99" s="382"/>
      <c r="T99" s="371"/>
      <c r="U99" s="371"/>
      <c r="V99" s="371"/>
      <c r="W99" s="491"/>
      <c r="X99" s="492">
        <f t="shared" si="14"/>
        <v>0</v>
      </c>
      <c r="Y99" s="382"/>
      <c r="Z99" s="371"/>
      <c r="AA99" s="371"/>
      <c r="AB99" s="371"/>
      <c r="AC99" s="491"/>
      <c r="AD99" s="492">
        <f t="shared" si="15"/>
        <v>0</v>
      </c>
      <c r="AE99" s="382"/>
      <c r="AF99" s="371"/>
      <c r="AG99" s="371"/>
      <c r="AH99" s="371"/>
      <c r="AI99" s="491"/>
      <c r="AJ99" s="492">
        <f t="shared" si="16"/>
        <v>0</v>
      </c>
      <c r="AK99" s="382"/>
      <c r="AL99" s="371"/>
      <c r="AM99" s="371"/>
      <c r="AN99" s="371"/>
      <c r="AO99" s="491"/>
      <c r="AP99" s="492">
        <f t="shared" si="17"/>
        <v>0</v>
      </c>
      <c r="AQ99" s="382"/>
      <c r="AR99" s="371"/>
      <c r="AS99" s="371"/>
      <c r="AT99" s="371"/>
      <c r="AU99" s="491"/>
      <c r="AV99" s="492">
        <f t="shared" si="18"/>
        <v>0</v>
      </c>
      <c r="AW99" s="382"/>
      <c r="AX99" s="371"/>
      <c r="AY99" s="371"/>
      <c r="AZ99" s="371"/>
      <c r="BA99" s="491"/>
      <c r="BB99" s="492">
        <f t="shared" si="19"/>
        <v>0</v>
      </c>
      <c r="BC99" s="347"/>
      <c r="BD99" s="76"/>
      <c r="BE99" s="352" t="s">
        <v>481</v>
      </c>
      <c r="BF99" s="180"/>
      <c r="BG99" s="30">
        <f t="shared" si="23"/>
        <v>0</v>
      </c>
      <c r="BH99" s="479"/>
      <c r="BI99" s="463"/>
      <c r="BJ99" s="498">
        <f t="shared" si="22"/>
        <v>88</v>
      </c>
      <c r="BK99" s="512" t="s">
        <v>1719</v>
      </c>
      <c r="BL99" s="510" t="s">
        <v>33</v>
      </c>
      <c r="BM99" s="511">
        <v>3</v>
      </c>
      <c r="BN99" s="501" t="s">
        <v>1720</v>
      </c>
      <c r="BO99" s="502" t="s">
        <v>1721</v>
      </c>
      <c r="BP99" s="502" t="s">
        <v>1722</v>
      </c>
      <c r="BQ99" s="502" t="s">
        <v>1723</v>
      </c>
      <c r="BR99" s="503" t="s">
        <v>1724</v>
      </c>
      <c r="BS99" s="542" t="s">
        <v>1725</v>
      </c>
      <c r="BT99" s="463"/>
    </row>
    <row r="100" spans="1:72" ht="15.75" x14ac:dyDescent="0.3">
      <c r="A100" s="1"/>
      <c r="B100" s="498">
        <f t="shared" si="21"/>
        <v>89</v>
      </c>
      <c r="C100" s="433" t="s">
        <v>1726</v>
      </c>
      <c r="D100" s="509"/>
      <c r="E100" s="510" t="s">
        <v>33</v>
      </c>
      <c r="F100" s="511">
        <v>3</v>
      </c>
      <c r="G100" s="382"/>
      <c r="H100" s="371"/>
      <c r="I100" s="371"/>
      <c r="J100" s="371"/>
      <c r="K100" s="491"/>
      <c r="L100" s="492">
        <f>SUM(G100:K100)</f>
        <v>0</v>
      </c>
      <c r="M100" s="382"/>
      <c r="N100" s="371"/>
      <c r="O100" s="371"/>
      <c r="P100" s="371"/>
      <c r="Q100" s="491"/>
      <c r="R100" s="492">
        <f>SUM(M100:Q100)</f>
        <v>0</v>
      </c>
      <c r="S100" s="382"/>
      <c r="T100" s="371"/>
      <c r="U100" s="371"/>
      <c r="V100" s="371"/>
      <c r="W100" s="491"/>
      <c r="X100" s="492">
        <f>SUM(S100:W100)</f>
        <v>0</v>
      </c>
      <c r="Y100" s="382"/>
      <c r="Z100" s="371"/>
      <c r="AA100" s="371"/>
      <c r="AB100" s="371"/>
      <c r="AC100" s="491"/>
      <c r="AD100" s="492">
        <f>SUM(Y100:AC100)</f>
        <v>0</v>
      </c>
      <c r="AE100" s="382"/>
      <c r="AF100" s="371"/>
      <c r="AG100" s="371"/>
      <c r="AH100" s="371"/>
      <c r="AI100" s="491"/>
      <c r="AJ100" s="492">
        <f>SUM(AE100:AI100)</f>
        <v>0</v>
      </c>
      <c r="AK100" s="382"/>
      <c r="AL100" s="371"/>
      <c r="AM100" s="371"/>
      <c r="AN100" s="371"/>
      <c r="AO100" s="491"/>
      <c r="AP100" s="492">
        <f>SUM(AK100:AO100)</f>
        <v>0</v>
      </c>
      <c r="AQ100" s="382"/>
      <c r="AR100" s="371"/>
      <c r="AS100" s="371"/>
      <c r="AT100" s="371"/>
      <c r="AU100" s="491"/>
      <c r="AV100" s="492">
        <f>SUM(AQ100:AU100)</f>
        <v>0</v>
      </c>
      <c r="AW100" s="382"/>
      <c r="AX100" s="371"/>
      <c r="AY100" s="371"/>
      <c r="AZ100" s="371"/>
      <c r="BA100" s="491"/>
      <c r="BB100" s="492">
        <f>SUM(AW100:BA100)</f>
        <v>0</v>
      </c>
      <c r="BC100" s="347"/>
      <c r="BD100" s="76"/>
      <c r="BE100" s="352" t="s">
        <v>481</v>
      </c>
      <c r="BF100" s="180"/>
      <c r="BG100" s="30">
        <f t="shared" si="23"/>
        <v>0</v>
      </c>
      <c r="BH100" s="479"/>
      <c r="BI100" s="463"/>
      <c r="BJ100" s="498">
        <f t="shared" si="22"/>
        <v>89</v>
      </c>
      <c r="BK100" s="512" t="s">
        <v>1727</v>
      </c>
      <c r="BL100" s="275" t="s">
        <v>33</v>
      </c>
      <c r="BM100" s="490">
        <v>3</v>
      </c>
      <c r="BN100" s="493" t="s">
        <v>1728</v>
      </c>
      <c r="BO100" s="494" t="s">
        <v>1729</v>
      </c>
      <c r="BP100" s="494" t="s">
        <v>1730</v>
      </c>
      <c r="BQ100" s="494" t="s">
        <v>1731</v>
      </c>
      <c r="BR100" s="495" t="s">
        <v>1732</v>
      </c>
      <c r="BS100" s="496" t="s">
        <v>1733</v>
      </c>
      <c r="BT100" s="463"/>
    </row>
    <row r="101" spans="1:72" ht="15.75" x14ac:dyDescent="0.3">
      <c r="A101" s="1"/>
      <c r="B101" s="498">
        <f t="shared" si="21"/>
        <v>90</v>
      </c>
      <c r="C101" s="433" t="s">
        <v>1734</v>
      </c>
      <c r="D101" s="509"/>
      <c r="E101" s="510" t="s">
        <v>33</v>
      </c>
      <c r="F101" s="511">
        <v>3</v>
      </c>
      <c r="G101" s="382"/>
      <c r="H101" s="371"/>
      <c r="I101" s="371"/>
      <c r="J101" s="371"/>
      <c r="K101" s="491"/>
      <c r="L101" s="492">
        <f>SUM(G101:K101)</f>
        <v>0</v>
      </c>
      <c r="M101" s="382"/>
      <c r="N101" s="371"/>
      <c r="O101" s="371"/>
      <c r="P101" s="371"/>
      <c r="Q101" s="491"/>
      <c r="R101" s="492">
        <f>SUM(M101:Q101)</f>
        <v>0</v>
      </c>
      <c r="S101" s="382"/>
      <c r="T101" s="371"/>
      <c r="U101" s="371"/>
      <c r="V101" s="371"/>
      <c r="W101" s="491"/>
      <c r="X101" s="492">
        <f>SUM(S101:W101)</f>
        <v>0</v>
      </c>
      <c r="Y101" s="382"/>
      <c r="Z101" s="371"/>
      <c r="AA101" s="371"/>
      <c r="AB101" s="371"/>
      <c r="AC101" s="491"/>
      <c r="AD101" s="492">
        <f>SUM(Y101:AC101)</f>
        <v>0</v>
      </c>
      <c r="AE101" s="382"/>
      <c r="AF101" s="371"/>
      <c r="AG101" s="371"/>
      <c r="AH101" s="371"/>
      <c r="AI101" s="491"/>
      <c r="AJ101" s="492">
        <f>SUM(AE101:AI101)</f>
        <v>0</v>
      </c>
      <c r="AK101" s="382"/>
      <c r="AL101" s="371"/>
      <c r="AM101" s="371"/>
      <c r="AN101" s="371"/>
      <c r="AO101" s="491"/>
      <c r="AP101" s="492">
        <f>SUM(AK101:AO101)</f>
        <v>0</v>
      </c>
      <c r="AQ101" s="382"/>
      <c r="AR101" s="371"/>
      <c r="AS101" s="371"/>
      <c r="AT101" s="371"/>
      <c r="AU101" s="491"/>
      <c r="AV101" s="492">
        <f>SUM(AQ101:AU101)</f>
        <v>0</v>
      </c>
      <c r="AW101" s="382"/>
      <c r="AX101" s="371"/>
      <c r="AY101" s="371"/>
      <c r="AZ101" s="371"/>
      <c r="BA101" s="491"/>
      <c r="BB101" s="492">
        <f>SUM(AW101:BA101)</f>
        <v>0</v>
      </c>
      <c r="BC101" s="347"/>
      <c r="BD101" s="76"/>
      <c r="BE101" s="352" t="s">
        <v>481</v>
      </c>
      <c r="BF101" s="180"/>
      <c r="BG101" s="30">
        <f t="shared" si="23"/>
        <v>0</v>
      </c>
      <c r="BH101" s="479"/>
      <c r="BI101" s="463"/>
      <c r="BJ101" s="498">
        <f t="shared" si="22"/>
        <v>90</v>
      </c>
      <c r="BK101" s="512" t="s">
        <v>1735</v>
      </c>
      <c r="BL101" s="275" t="s">
        <v>33</v>
      </c>
      <c r="BM101" s="490">
        <v>3</v>
      </c>
      <c r="BN101" s="493" t="s">
        <v>1736</v>
      </c>
      <c r="BO101" s="494" t="s">
        <v>1737</v>
      </c>
      <c r="BP101" s="494" t="s">
        <v>1738</v>
      </c>
      <c r="BQ101" s="494" t="s">
        <v>1739</v>
      </c>
      <c r="BR101" s="495" t="s">
        <v>1740</v>
      </c>
      <c r="BS101" s="496" t="s">
        <v>1741</v>
      </c>
      <c r="BT101" s="463"/>
    </row>
    <row r="102" spans="1:72" ht="15.75" x14ac:dyDescent="0.3">
      <c r="A102" s="1"/>
      <c r="B102" s="498">
        <f t="shared" si="21"/>
        <v>91</v>
      </c>
      <c r="C102" s="433" t="s">
        <v>1742</v>
      </c>
      <c r="D102" s="509"/>
      <c r="E102" s="510" t="s">
        <v>33</v>
      </c>
      <c r="F102" s="511">
        <v>3</v>
      </c>
      <c r="G102" s="382"/>
      <c r="H102" s="371"/>
      <c r="I102" s="371"/>
      <c r="J102" s="371"/>
      <c r="K102" s="491"/>
      <c r="L102" s="492">
        <f>SUM(G102:K102)</f>
        <v>0</v>
      </c>
      <c r="M102" s="382"/>
      <c r="N102" s="371"/>
      <c r="O102" s="371"/>
      <c r="P102" s="371"/>
      <c r="Q102" s="491"/>
      <c r="R102" s="492">
        <f>SUM(M102:Q102)</f>
        <v>0</v>
      </c>
      <c r="S102" s="382"/>
      <c r="T102" s="371"/>
      <c r="U102" s="371"/>
      <c r="V102" s="371"/>
      <c r="W102" s="491"/>
      <c r="X102" s="492">
        <f>SUM(S102:W102)</f>
        <v>0</v>
      </c>
      <c r="Y102" s="382"/>
      <c r="Z102" s="371"/>
      <c r="AA102" s="371"/>
      <c r="AB102" s="371"/>
      <c r="AC102" s="491"/>
      <c r="AD102" s="492">
        <f>SUM(Y102:AC102)</f>
        <v>0</v>
      </c>
      <c r="AE102" s="382"/>
      <c r="AF102" s="371"/>
      <c r="AG102" s="371"/>
      <c r="AH102" s="371"/>
      <c r="AI102" s="491"/>
      <c r="AJ102" s="492">
        <f>SUM(AE102:AI102)</f>
        <v>0</v>
      </c>
      <c r="AK102" s="382"/>
      <c r="AL102" s="371"/>
      <c r="AM102" s="371"/>
      <c r="AN102" s="371"/>
      <c r="AO102" s="491"/>
      <c r="AP102" s="492">
        <f>SUM(AK102:AO102)</f>
        <v>0</v>
      </c>
      <c r="AQ102" s="382"/>
      <c r="AR102" s="371"/>
      <c r="AS102" s="371"/>
      <c r="AT102" s="371"/>
      <c r="AU102" s="491"/>
      <c r="AV102" s="492">
        <f>SUM(AQ102:AU102)</f>
        <v>0</v>
      </c>
      <c r="AW102" s="382"/>
      <c r="AX102" s="371"/>
      <c r="AY102" s="371"/>
      <c r="AZ102" s="371"/>
      <c r="BA102" s="491"/>
      <c r="BB102" s="492">
        <f>SUM(AW102:BA102)</f>
        <v>0</v>
      </c>
      <c r="BC102" s="347"/>
      <c r="BD102" s="76"/>
      <c r="BE102" s="352" t="s">
        <v>481</v>
      </c>
      <c r="BF102" s="180"/>
      <c r="BG102" s="30">
        <f t="shared" si="23"/>
        <v>0</v>
      </c>
      <c r="BH102" s="479"/>
      <c r="BI102" s="463"/>
      <c r="BJ102" s="498">
        <f t="shared" si="22"/>
        <v>91</v>
      </c>
      <c r="BK102" s="512" t="s">
        <v>1743</v>
      </c>
      <c r="BL102" s="275" t="s">
        <v>33</v>
      </c>
      <c r="BM102" s="490">
        <v>3</v>
      </c>
      <c r="BN102" s="493" t="s">
        <v>1744</v>
      </c>
      <c r="BO102" s="494" t="s">
        <v>1745</v>
      </c>
      <c r="BP102" s="494" t="s">
        <v>1746</v>
      </c>
      <c r="BQ102" s="494" t="s">
        <v>1747</v>
      </c>
      <c r="BR102" s="495" t="s">
        <v>1748</v>
      </c>
      <c r="BS102" s="496" t="s">
        <v>1749</v>
      </c>
      <c r="BT102" s="463"/>
    </row>
    <row r="103" spans="1:72" ht="15.75" x14ac:dyDescent="0.3">
      <c r="A103" s="1"/>
      <c r="B103" s="498">
        <f t="shared" si="21"/>
        <v>92</v>
      </c>
      <c r="C103" s="433" t="s">
        <v>1750</v>
      </c>
      <c r="D103" s="509"/>
      <c r="E103" s="510" t="s">
        <v>33</v>
      </c>
      <c r="F103" s="511">
        <v>3</v>
      </c>
      <c r="G103" s="382"/>
      <c r="H103" s="371"/>
      <c r="I103" s="371"/>
      <c r="J103" s="371"/>
      <c r="K103" s="491"/>
      <c r="L103" s="492">
        <f>SUM(G103:K103)</f>
        <v>0</v>
      </c>
      <c r="M103" s="382"/>
      <c r="N103" s="371"/>
      <c r="O103" s="371"/>
      <c r="P103" s="371"/>
      <c r="Q103" s="491"/>
      <c r="R103" s="492">
        <f>SUM(M103:Q103)</f>
        <v>0</v>
      </c>
      <c r="S103" s="382"/>
      <c r="T103" s="371"/>
      <c r="U103" s="371"/>
      <c r="V103" s="371"/>
      <c r="W103" s="491"/>
      <c r="X103" s="492">
        <f>SUM(S103:W103)</f>
        <v>0</v>
      </c>
      <c r="Y103" s="382"/>
      <c r="Z103" s="371"/>
      <c r="AA103" s="371"/>
      <c r="AB103" s="371"/>
      <c r="AC103" s="491"/>
      <c r="AD103" s="492">
        <f>SUM(Y103:AC103)</f>
        <v>0</v>
      </c>
      <c r="AE103" s="382"/>
      <c r="AF103" s="371"/>
      <c r="AG103" s="371"/>
      <c r="AH103" s="371"/>
      <c r="AI103" s="491"/>
      <c r="AJ103" s="492">
        <f>SUM(AE103:AI103)</f>
        <v>0</v>
      </c>
      <c r="AK103" s="382"/>
      <c r="AL103" s="371"/>
      <c r="AM103" s="371"/>
      <c r="AN103" s="371"/>
      <c r="AO103" s="491"/>
      <c r="AP103" s="492">
        <f>SUM(AK103:AO103)</f>
        <v>0</v>
      </c>
      <c r="AQ103" s="382"/>
      <c r="AR103" s="371"/>
      <c r="AS103" s="371"/>
      <c r="AT103" s="371"/>
      <c r="AU103" s="491"/>
      <c r="AV103" s="492">
        <f>SUM(AQ103:AU103)</f>
        <v>0</v>
      </c>
      <c r="AW103" s="382"/>
      <c r="AX103" s="371"/>
      <c r="AY103" s="371"/>
      <c r="AZ103" s="371"/>
      <c r="BA103" s="491"/>
      <c r="BB103" s="492">
        <f>SUM(AW103:BA103)</f>
        <v>0</v>
      </c>
      <c r="BC103" s="347"/>
      <c r="BD103" s="76"/>
      <c r="BE103" s="352" t="s">
        <v>481</v>
      </c>
      <c r="BF103" s="180"/>
      <c r="BG103" s="30">
        <f t="shared" si="23"/>
        <v>0</v>
      </c>
      <c r="BH103" s="479"/>
      <c r="BI103" s="463"/>
      <c r="BJ103" s="498">
        <f t="shared" si="22"/>
        <v>92</v>
      </c>
      <c r="BK103" s="512" t="s">
        <v>1751</v>
      </c>
      <c r="BL103" s="275" t="s">
        <v>33</v>
      </c>
      <c r="BM103" s="490">
        <v>3</v>
      </c>
      <c r="BN103" s="493" t="s">
        <v>1752</v>
      </c>
      <c r="BO103" s="494" t="s">
        <v>1753</v>
      </c>
      <c r="BP103" s="494" t="s">
        <v>1754</v>
      </c>
      <c r="BQ103" s="494" t="s">
        <v>1755</v>
      </c>
      <c r="BR103" s="495" t="s">
        <v>1756</v>
      </c>
      <c r="BS103" s="496" t="s">
        <v>1757</v>
      </c>
      <c r="BT103" s="463"/>
    </row>
    <row r="104" spans="1:72" ht="16.5" thickBot="1" x14ac:dyDescent="0.35">
      <c r="A104" s="1"/>
      <c r="B104" s="498">
        <f t="shared" si="21"/>
        <v>93</v>
      </c>
      <c r="C104" s="433" t="s">
        <v>1758</v>
      </c>
      <c r="D104" s="509"/>
      <c r="E104" s="510" t="s">
        <v>33</v>
      </c>
      <c r="F104" s="511">
        <v>3</v>
      </c>
      <c r="G104" s="515"/>
      <c r="H104" s="516"/>
      <c r="I104" s="516"/>
      <c r="J104" s="516"/>
      <c r="K104" s="517"/>
      <c r="L104" s="492">
        <f>SUM(G104:K104)</f>
        <v>0</v>
      </c>
      <c r="M104" s="515"/>
      <c r="N104" s="516"/>
      <c r="O104" s="516"/>
      <c r="P104" s="516"/>
      <c r="Q104" s="517"/>
      <c r="R104" s="492">
        <f>SUM(M104:Q104)</f>
        <v>0</v>
      </c>
      <c r="S104" s="515"/>
      <c r="T104" s="516"/>
      <c r="U104" s="516"/>
      <c r="V104" s="516"/>
      <c r="W104" s="517"/>
      <c r="X104" s="492">
        <f>SUM(S104:W104)</f>
        <v>0</v>
      </c>
      <c r="Y104" s="515"/>
      <c r="Z104" s="516"/>
      <c r="AA104" s="516"/>
      <c r="AB104" s="516"/>
      <c r="AC104" s="517"/>
      <c r="AD104" s="492">
        <f>SUM(Y104:AC104)</f>
        <v>0</v>
      </c>
      <c r="AE104" s="515"/>
      <c r="AF104" s="516"/>
      <c r="AG104" s="516"/>
      <c r="AH104" s="516"/>
      <c r="AI104" s="517"/>
      <c r="AJ104" s="492">
        <f>SUM(AE104:AI104)</f>
        <v>0</v>
      </c>
      <c r="AK104" s="515"/>
      <c r="AL104" s="516"/>
      <c r="AM104" s="516"/>
      <c r="AN104" s="516"/>
      <c r="AO104" s="517"/>
      <c r="AP104" s="492">
        <f>SUM(AK104:AO104)</f>
        <v>0</v>
      </c>
      <c r="AQ104" s="515"/>
      <c r="AR104" s="516"/>
      <c r="AS104" s="516"/>
      <c r="AT104" s="516"/>
      <c r="AU104" s="517"/>
      <c r="AV104" s="492">
        <f>SUM(AQ104:AU104)</f>
        <v>0</v>
      </c>
      <c r="AW104" s="515"/>
      <c r="AX104" s="516"/>
      <c r="AY104" s="516"/>
      <c r="AZ104" s="516"/>
      <c r="BA104" s="517"/>
      <c r="BB104" s="492">
        <f>SUM(AW104:BA104)</f>
        <v>0</v>
      </c>
      <c r="BC104" s="347"/>
      <c r="BD104" s="76"/>
      <c r="BE104" s="352" t="s">
        <v>481</v>
      </c>
      <c r="BF104" s="180"/>
      <c r="BG104" s="30">
        <f t="shared" si="23"/>
        <v>0</v>
      </c>
      <c r="BH104" s="479"/>
      <c r="BI104" s="463"/>
      <c r="BJ104" s="498">
        <f t="shared" si="22"/>
        <v>93</v>
      </c>
      <c r="BK104" s="512" t="s">
        <v>1759</v>
      </c>
      <c r="BL104" s="543" t="s">
        <v>33</v>
      </c>
      <c r="BM104" s="544">
        <v>3</v>
      </c>
      <c r="BN104" s="545" t="s">
        <v>1760</v>
      </c>
      <c r="BO104" s="519" t="s">
        <v>1761</v>
      </c>
      <c r="BP104" s="519" t="s">
        <v>1762</v>
      </c>
      <c r="BQ104" s="519" t="s">
        <v>1763</v>
      </c>
      <c r="BR104" s="546" t="s">
        <v>1764</v>
      </c>
      <c r="BS104" s="521" t="s">
        <v>1765</v>
      </c>
      <c r="BT104" s="463"/>
    </row>
    <row r="105" spans="1:72" ht="16.5" thickBot="1" x14ac:dyDescent="0.35">
      <c r="A105" s="463"/>
      <c r="B105" s="522">
        <f t="shared" si="21"/>
        <v>94</v>
      </c>
      <c r="C105" s="523" t="s">
        <v>1766</v>
      </c>
      <c r="D105" s="524"/>
      <c r="E105" s="525" t="s">
        <v>33</v>
      </c>
      <c r="F105" s="526">
        <v>3</v>
      </c>
      <c r="G105" s="527">
        <f>SUM(G59:G104)</f>
        <v>0.18059999999999998</v>
      </c>
      <c r="H105" s="310">
        <f>SUM(H59:H104)</f>
        <v>0.83599999999999997</v>
      </c>
      <c r="I105" s="310">
        <f>SUM(I59:I104)</f>
        <v>0</v>
      </c>
      <c r="J105" s="310">
        <f>SUM(J59:J104)</f>
        <v>1.3580000000000001</v>
      </c>
      <c r="K105" s="528">
        <f>SUM(K59:K104)</f>
        <v>0</v>
      </c>
      <c r="L105" s="529">
        <f t="shared" si="12"/>
        <v>2.3746</v>
      </c>
      <c r="M105" s="527">
        <f>SUM(M59:M104)</f>
        <v>0.40823560309174267</v>
      </c>
      <c r="N105" s="310">
        <f>SUM(N59:N104)</f>
        <v>2.7627873175009738</v>
      </c>
      <c r="O105" s="310">
        <f>SUM(O59:O104)</f>
        <v>0</v>
      </c>
      <c r="P105" s="310">
        <f>SUM(P59:P104)</f>
        <v>1.9703016294784184</v>
      </c>
      <c r="Q105" s="528">
        <f>SUM(Q59:Q104)</f>
        <v>0</v>
      </c>
      <c r="R105" s="529">
        <f t="shared" si="13"/>
        <v>5.1413245500711344</v>
      </c>
      <c r="S105" s="527">
        <f>SUM(S59:S104)</f>
        <v>0.86384639134928953</v>
      </c>
      <c r="T105" s="310">
        <f>SUM(T59:T104)</f>
        <v>5.5884450410380531</v>
      </c>
      <c r="U105" s="310">
        <f>SUM(U59:U104)</f>
        <v>0</v>
      </c>
      <c r="V105" s="310">
        <f>SUM(V59:V104)</f>
        <v>2.0372608523078206</v>
      </c>
      <c r="W105" s="528">
        <f>SUM(W59:W104)</f>
        <v>0</v>
      </c>
      <c r="X105" s="529">
        <f t="shared" si="14"/>
        <v>8.4895522846951632</v>
      </c>
      <c r="Y105" s="527">
        <f>SUM(Y59:Y104)</f>
        <v>0.94811918444150112</v>
      </c>
      <c r="Z105" s="310">
        <f>SUM(Z59:Z104)</f>
        <v>6.8562367290511466</v>
      </c>
      <c r="AA105" s="310">
        <f>SUM(AA59:AA104)</f>
        <v>0</v>
      </c>
      <c r="AB105" s="310">
        <f>SUM(AB59:AB104)</f>
        <v>2.0462402739816685</v>
      </c>
      <c r="AC105" s="528">
        <f>SUM(AC59:AC104)</f>
        <v>0</v>
      </c>
      <c r="AD105" s="529">
        <f t="shared" si="15"/>
        <v>9.8505961874743164</v>
      </c>
      <c r="AE105" s="527">
        <f>SUM(AE59:AE104)</f>
        <v>0.95207104971717216</v>
      </c>
      <c r="AF105" s="310">
        <f>SUM(AF59:AF104)</f>
        <v>7.7105699224916808</v>
      </c>
      <c r="AG105" s="310">
        <f>SUM(AG59:AG104)</f>
        <v>0</v>
      </c>
      <c r="AH105" s="310">
        <f>SUM(AH59:AH104)</f>
        <v>2.0471778712526376</v>
      </c>
      <c r="AI105" s="528">
        <f>SUM(AI59:AI104)</f>
        <v>0</v>
      </c>
      <c r="AJ105" s="529">
        <f t="shared" si="16"/>
        <v>10.709818843461491</v>
      </c>
      <c r="AK105" s="527">
        <f>SUM(AK59:AK104)</f>
        <v>1.3818782606696278</v>
      </c>
      <c r="AL105" s="310">
        <f>SUM(AL59:AL104)</f>
        <v>9.548492406500019</v>
      </c>
      <c r="AM105" s="310">
        <f>SUM(AM59:AM104)</f>
        <v>0</v>
      </c>
      <c r="AN105" s="310">
        <f>SUM(AN59:AN104)</f>
        <v>2.0949451885918489</v>
      </c>
      <c r="AO105" s="528">
        <f>SUM(AO59:AO104)</f>
        <v>0</v>
      </c>
      <c r="AP105" s="529">
        <f t="shared" si="17"/>
        <v>13.025315855761496</v>
      </c>
      <c r="AQ105" s="527">
        <f>SUM(AQ59:AQ104)</f>
        <v>1.3936898140592326</v>
      </c>
      <c r="AR105" s="310">
        <f>SUM(AR59:AR104)</f>
        <v>12.034562377733623</v>
      </c>
      <c r="AS105" s="310">
        <f>SUM(AS59:AS104)</f>
        <v>0</v>
      </c>
      <c r="AT105" s="310">
        <f>SUM(AT59:AT104)</f>
        <v>2.1128810917331036</v>
      </c>
      <c r="AU105" s="528">
        <f>SUM(AU59:AU104)</f>
        <v>0</v>
      </c>
      <c r="AV105" s="529">
        <f t="shared" si="18"/>
        <v>15.541133283525959</v>
      </c>
      <c r="AW105" s="527">
        <f>SUM(AW59:AW104)</f>
        <v>1.4656076809138578</v>
      </c>
      <c r="AX105" s="310">
        <f>SUM(AX59:AX104)</f>
        <v>21.707080920818125</v>
      </c>
      <c r="AY105" s="310">
        <f>SUM(AY59:AY104)</f>
        <v>0</v>
      </c>
      <c r="AZ105" s="310">
        <f>SUM(AZ59:AZ104)</f>
        <v>2.1319671676040763</v>
      </c>
      <c r="BA105" s="528">
        <f>SUM(BA59:BA104)</f>
        <v>0</v>
      </c>
      <c r="BB105" s="529">
        <f t="shared" si="19"/>
        <v>25.304655769336062</v>
      </c>
      <c r="BC105" s="380"/>
      <c r="BD105" s="530" t="s">
        <v>1767</v>
      </c>
      <c r="BE105" s="531"/>
      <c r="BF105" s="547"/>
      <c r="BG105" s="30"/>
      <c r="BH105" s="479"/>
      <c r="BI105" s="463"/>
      <c r="BJ105" s="522">
        <f>BJ104+1</f>
        <v>94</v>
      </c>
      <c r="BK105" s="523" t="s">
        <v>1766</v>
      </c>
      <c r="BL105" s="525" t="s">
        <v>33</v>
      </c>
      <c r="BM105" s="526">
        <v>3</v>
      </c>
      <c r="BN105" s="533" t="s">
        <v>1768</v>
      </c>
      <c r="BO105" s="534" t="s">
        <v>1769</v>
      </c>
      <c r="BP105" s="534" t="s">
        <v>1770</v>
      </c>
      <c r="BQ105" s="534" t="s">
        <v>1771</v>
      </c>
      <c r="BR105" s="535" t="s">
        <v>1772</v>
      </c>
      <c r="BS105" s="536" t="s">
        <v>1773</v>
      </c>
      <c r="BT105" s="463"/>
    </row>
    <row r="106" spans="1:72" ht="15.75" x14ac:dyDescent="0.3">
      <c r="A106" s="1"/>
      <c r="B106" s="347"/>
      <c r="C106" s="347"/>
      <c r="D106" s="548"/>
      <c r="E106" s="347"/>
      <c r="F106" s="347"/>
      <c r="G106" s="347"/>
      <c r="H106" s="347"/>
      <c r="I106" s="347"/>
      <c r="J106" s="347"/>
      <c r="K106" s="347"/>
      <c r="L106" s="347"/>
      <c r="M106" s="347"/>
      <c r="N106" s="347"/>
      <c r="O106" s="347"/>
      <c r="P106" s="347"/>
      <c r="Q106" s="347"/>
      <c r="R106" s="347"/>
      <c r="S106" s="347"/>
      <c r="T106" s="347"/>
      <c r="U106" s="347"/>
      <c r="V106" s="347"/>
      <c r="W106" s="347"/>
      <c r="X106" s="347"/>
      <c r="Y106" s="347"/>
      <c r="Z106" s="347"/>
      <c r="AA106" s="347"/>
      <c r="AB106" s="347"/>
      <c r="AC106" s="347"/>
      <c r="AD106" s="347"/>
      <c r="AE106" s="347"/>
      <c r="AF106" s="347"/>
      <c r="AG106" s="347"/>
      <c r="AH106" s="347"/>
      <c r="AI106" s="347"/>
      <c r="AJ106" s="347"/>
      <c r="AK106" s="347"/>
      <c r="AL106" s="347"/>
      <c r="AM106" s="347"/>
      <c r="AN106" s="347"/>
      <c r="AO106" s="347"/>
      <c r="AP106" s="347"/>
      <c r="AQ106" s="347"/>
      <c r="AR106" s="347"/>
      <c r="AS106" s="347"/>
      <c r="AT106" s="347"/>
      <c r="AU106" s="347"/>
      <c r="AV106" s="347"/>
      <c r="AW106" s="347"/>
      <c r="AX106" s="347"/>
      <c r="AY106" s="347"/>
      <c r="AZ106" s="347"/>
      <c r="BA106" s="347"/>
      <c r="BB106" s="347"/>
      <c r="BC106" s="347"/>
      <c r="BD106" s="347"/>
      <c r="BE106" s="1"/>
      <c r="BF106" s="341"/>
      <c r="BG106" s="30"/>
      <c r="BH106" s="479"/>
      <c r="BI106" s="463"/>
      <c r="BJ106" s="463"/>
      <c r="BK106" s="463"/>
      <c r="BL106" s="463"/>
      <c r="BM106" s="463"/>
      <c r="BN106" s="463"/>
      <c r="BO106" s="463"/>
      <c r="BP106" s="463"/>
      <c r="BQ106" s="463"/>
      <c r="BR106" s="463"/>
      <c r="BS106" s="463"/>
      <c r="BT106" s="463"/>
    </row>
    <row r="107" spans="1:72" ht="15.75" x14ac:dyDescent="0.3">
      <c r="A107" s="1"/>
      <c r="B107" s="181" t="s">
        <v>287</v>
      </c>
      <c r="C107" s="182"/>
      <c r="D107" s="183"/>
      <c r="E107" s="183"/>
      <c r="F107" s="183"/>
      <c r="G107" s="26"/>
      <c r="H107" s="184"/>
      <c r="I107" s="184"/>
      <c r="J107" s="184"/>
      <c r="K107" s="184"/>
      <c r="L107" s="184"/>
      <c r="M107" s="184"/>
      <c r="N107" s="184"/>
      <c r="O107" s="184"/>
      <c r="P107" s="184"/>
      <c r="Q107" s="184"/>
      <c r="R107" s="96"/>
      <c r="S107" s="96"/>
      <c r="T107" s="96"/>
      <c r="U107" s="96"/>
      <c r="V107" s="347"/>
      <c r="W107" s="347"/>
      <c r="X107" s="347"/>
      <c r="Y107" s="347"/>
      <c r="Z107" s="347"/>
      <c r="AA107" s="347"/>
      <c r="AB107" s="347"/>
      <c r="AC107" s="347"/>
      <c r="AD107" s="347"/>
      <c r="AE107" s="347"/>
      <c r="AF107" s="347"/>
      <c r="AG107" s="347"/>
      <c r="AH107" s="347"/>
      <c r="AI107" s="347"/>
      <c r="AJ107" s="347"/>
      <c r="AK107" s="347"/>
      <c r="AL107" s="347"/>
      <c r="AM107" s="347"/>
      <c r="AN107" s="347"/>
      <c r="AO107" s="347"/>
      <c r="AP107" s="347"/>
      <c r="AQ107" s="347"/>
      <c r="AR107" s="347"/>
      <c r="AS107" s="347"/>
      <c r="AT107" s="347"/>
      <c r="AU107" s="347"/>
      <c r="AV107" s="347"/>
      <c r="AW107" s="347"/>
      <c r="AX107" s="347"/>
      <c r="AY107" s="347"/>
      <c r="AZ107" s="347"/>
      <c r="BA107" s="347"/>
      <c r="BB107" s="347"/>
      <c r="BC107" s="347"/>
      <c r="BD107" s="347"/>
      <c r="BE107" s="1"/>
      <c r="BF107" s="180"/>
      <c r="BG107" s="30"/>
      <c r="BH107" s="479"/>
      <c r="BI107" s="463"/>
      <c r="BJ107" s="463"/>
      <c r="BK107" s="463"/>
      <c r="BL107" s="463"/>
      <c r="BM107" s="463"/>
      <c r="BN107" s="463"/>
      <c r="BO107" s="463"/>
      <c r="BP107" s="463"/>
      <c r="BQ107" s="463"/>
      <c r="BR107" s="463"/>
      <c r="BS107" s="463"/>
      <c r="BT107" s="463"/>
    </row>
    <row r="108" spans="1:72" ht="15.75" x14ac:dyDescent="0.3">
      <c r="A108" s="1"/>
      <c r="B108" s="186"/>
      <c r="C108" s="187" t="s">
        <v>288</v>
      </c>
      <c r="D108" s="183"/>
      <c r="E108" s="183"/>
      <c r="F108" s="183"/>
      <c r="G108" s="26"/>
      <c r="H108" s="184"/>
      <c r="I108" s="184"/>
      <c r="J108" s="184"/>
      <c r="K108" s="184"/>
      <c r="L108" s="184"/>
      <c r="M108" s="184"/>
      <c r="N108" s="184"/>
      <c r="O108" s="184"/>
      <c r="P108" s="184"/>
      <c r="Q108" s="184"/>
      <c r="R108" s="96"/>
      <c r="S108" s="96"/>
      <c r="T108" s="96"/>
      <c r="U108" s="96"/>
      <c r="V108" s="347"/>
      <c r="W108" s="347"/>
      <c r="X108" s="347"/>
      <c r="Y108" s="347"/>
      <c r="Z108" s="347"/>
      <c r="AA108" s="347"/>
      <c r="AB108" s="347"/>
      <c r="AC108" s="347"/>
      <c r="AD108" s="347"/>
      <c r="AE108" s="347"/>
      <c r="AF108" s="347"/>
      <c r="AG108" s="347"/>
      <c r="AH108" s="347"/>
      <c r="AI108" s="347"/>
      <c r="AJ108" s="347"/>
      <c r="AK108" s="347"/>
      <c r="AL108" s="347"/>
      <c r="AM108" s="347"/>
      <c r="AN108" s="347"/>
      <c r="AO108" s="347"/>
      <c r="AP108" s="347"/>
      <c r="AQ108" s="347"/>
      <c r="AR108" s="347"/>
      <c r="AS108" s="347"/>
      <c r="AT108" s="347"/>
      <c r="AU108" s="347"/>
      <c r="AV108" s="347"/>
      <c r="AW108" s="347"/>
      <c r="AX108" s="347"/>
      <c r="AY108" s="347"/>
      <c r="AZ108" s="347"/>
      <c r="BA108" s="347"/>
      <c r="BB108" s="347"/>
      <c r="BC108" s="347"/>
      <c r="BD108" s="347"/>
      <c r="BE108" s="1"/>
      <c r="BF108" s="180"/>
      <c r="BG108" s="11"/>
      <c r="BH108" s="11"/>
      <c r="BI108" s="463"/>
      <c r="BJ108" s="463"/>
      <c r="BK108" s="463"/>
      <c r="BL108" s="463"/>
      <c r="BM108" s="463"/>
      <c r="BN108" s="463"/>
      <c r="BO108" s="463"/>
      <c r="BP108" s="463"/>
      <c r="BQ108" s="463"/>
      <c r="BR108" s="463"/>
      <c r="BS108" s="463"/>
      <c r="BT108" s="463"/>
    </row>
    <row r="109" spans="1:72" ht="15.75" x14ac:dyDescent="0.3">
      <c r="A109" s="1"/>
      <c r="B109" s="188"/>
      <c r="C109" s="187" t="s">
        <v>289</v>
      </c>
      <c r="D109" s="183"/>
      <c r="E109" s="183"/>
      <c r="F109" s="183"/>
      <c r="G109" s="26"/>
      <c r="H109" s="184"/>
      <c r="I109" s="184"/>
      <c r="J109" s="184"/>
      <c r="K109" s="184"/>
      <c r="L109" s="184"/>
      <c r="M109" s="184"/>
      <c r="N109" s="184"/>
      <c r="O109" s="184"/>
      <c r="P109" s="184"/>
      <c r="Q109" s="184"/>
      <c r="R109" s="96"/>
      <c r="S109" s="96"/>
      <c r="T109" s="96"/>
      <c r="U109" s="96"/>
      <c r="V109" s="347"/>
      <c r="W109" s="347"/>
      <c r="X109" s="347"/>
      <c r="Y109" s="347"/>
      <c r="Z109" s="347"/>
      <c r="AA109" s="347"/>
      <c r="AB109" s="347"/>
      <c r="AC109" s="347"/>
      <c r="AD109" s="347"/>
      <c r="AE109" s="347"/>
      <c r="AF109" s="347"/>
      <c r="AG109" s="347"/>
      <c r="AH109" s="347"/>
      <c r="AI109" s="347"/>
      <c r="AJ109" s="347"/>
      <c r="AK109" s="347"/>
      <c r="AL109" s="347"/>
      <c r="AM109" s="347"/>
      <c r="AN109" s="347"/>
      <c r="AO109" s="347"/>
      <c r="AP109" s="347"/>
      <c r="AQ109" s="347"/>
      <c r="AR109" s="347"/>
      <c r="AS109" s="347"/>
      <c r="AT109" s="347"/>
      <c r="AU109" s="347"/>
      <c r="AV109" s="347"/>
      <c r="AW109" s="347"/>
      <c r="AX109" s="347"/>
      <c r="AY109" s="347"/>
      <c r="AZ109" s="347"/>
      <c r="BA109" s="347"/>
      <c r="BB109" s="347"/>
      <c r="BC109" s="347"/>
      <c r="BD109" s="347"/>
      <c r="BE109" s="1"/>
      <c r="BF109" s="180"/>
      <c r="BG109" s="11"/>
      <c r="BH109" s="11"/>
      <c r="BI109" s="463"/>
      <c r="BJ109" s="463"/>
      <c r="BK109" s="463"/>
      <c r="BL109" s="463"/>
      <c r="BM109" s="463"/>
      <c r="BN109" s="463"/>
      <c r="BO109" s="463"/>
      <c r="BP109" s="463"/>
      <c r="BQ109" s="463"/>
      <c r="BR109" s="463"/>
      <c r="BS109" s="463"/>
      <c r="BT109" s="463"/>
    </row>
    <row r="110" spans="1:72" ht="15.75" x14ac:dyDescent="0.3">
      <c r="A110" s="1"/>
      <c r="B110" s="189"/>
      <c r="C110" s="187" t="s">
        <v>290</v>
      </c>
      <c r="D110" s="183"/>
      <c r="E110" s="183"/>
      <c r="F110" s="183"/>
      <c r="G110" s="26"/>
      <c r="H110" s="184"/>
      <c r="I110" s="184"/>
      <c r="J110" s="184"/>
      <c r="K110" s="184"/>
      <c r="L110" s="184"/>
      <c r="M110" s="184"/>
      <c r="N110" s="184"/>
      <c r="O110" s="184"/>
      <c r="P110" s="184"/>
      <c r="Q110" s="184"/>
      <c r="R110" s="96"/>
      <c r="S110" s="96"/>
      <c r="T110" s="96"/>
      <c r="U110" s="96"/>
      <c r="V110" s="347"/>
      <c r="W110" s="347"/>
      <c r="X110" s="347"/>
      <c r="Y110" s="347"/>
      <c r="Z110" s="347"/>
      <c r="AA110" s="347"/>
      <c r="AB110" s="347"/>
      <c r="AC110" s="347"/>
      <c r="AD110" s="347"/>
      <c r="AE110" s="347"/>
      <c r="AF110" s="347"/>
      <c r="AG110" s="347"/>
      <c r="AH110" s="347"/>
      <c r="AI110" s="347"/>
      <c r="AJ110" s="347"/>
      <c r="AK110" s="347"/>
      <c r="AL110" s="347"/>
      <c r="AM110" s="347"/>
      <c r="AN110" s="347"/>
      <c r="AO110" s="347"/>
      <c r="AP110" s="347"/>
      <c r="AQ110" s="347"/>
      <c r="AR110" s="347"/>
      <c r="AS110" s="347"/>
      <c r="AT110" s="347"/>
      <c r="AU110" s="347"/>
      <c r="AV110" s="347"/>
      <c r="AW110" s="347"/>
      <c r="AX110" s="347"/>
      <c r="AY110" s="347"/>
      <c r="AZ110" s="347"/>
      <c r="BA110" s="347"/>
      <c r="BB110" s="347"/>
      <c r="BC110" s="347"/>
      <c r="BD110" s="347"/>
      <c r="BE110" s="1"/>
      <c r="BF110" s="180"/>
      <c r="BG110" s="11"/>
      <c r="BH110" s="11"/>
      <c r="BI110" s="463"/>
      <c r="BJ110" s="463"/>
      <c r="BK110" s="463"/>
      <c r="BL110" s="463"/>
      <c r="BM110" s="463"/>
      <c r="BN110" s="463"/>
      <c r="BO110" s="463"/>
      <c r="BP110" s="463"/>
      <c r="BQ110" s="463"/>
      <c r="BR110" s="463"/>
      <c r="BS110" s="463"/>
      <c r="BT110" s="463"/>
    </row>
    <row r="111" spans="1:72" ht="15.75" x14ac:dyDescent="0.3">
      <c r="A111" s="1"/>
      <c r="B111" s="190"/>
      <c r="C111" s="187" t="s">
        <v>291</v>
      </c>
      <c r="D111" s="183"/>
      <c r="E111" s="183"/>
      <c r="F111" s="183"/>
      <c r="G111" s="26"/>
      <c r="H111" s="184"/>
      <c r="I111" s="184"/>
      <c r="J111" s="184"/>
      <c r="K111" s="184"/>
      <c r="L111" s="184"/>
      <c r="M111" s="184"/>
      <c r="N111" s="184"/>
      <c r="O111" s="184"/>
      <c r="P111" s="184"/>
      <c r="Q111" s="184"/>
      <c r="R111" s="96"/>
      <c r="S111" s="96"/>
      <c r="T111" s="96"/>
      <c r="U111" s="96"/>
      <c r="V111" s="347"/>
      <c r="W111" s="347"/>
      <c r="X111" s="347"/>
      <c r="Y111" s="347"/>
      <c r="Z111" s="347"/>
      <c r="AA111" s="347"/>
      <c r="AB111" s="347"/>
      <c r="AC111" s="347"/>
      <c r="AD111" s="347"/>
      <c r="AE111" s="347"/>
      <c r="AF111" s="347"/>
      <c r="AG111" s="347"/>
      <c r="AH111" s="347"/>
      <c r="AI111" s="347"/>
      <c r="AJ111" s="347"/>
      <c r="AK111" s="347"/>
      <c r="AL111" s="347"/>
      <c r="AM111" s="347"/>
      <c r="AN111" s="347"/>
      <c r="AO111" s="347"/>
      <c r="AP111" s="347"/>
      <c r="AQ111" s="347"/>
      <c r="AR111" s="347"/>
      <c r="AS111" s="347"/>
      <c r="AT111" s="347"/>
      <c r="AU111" s="347"/>
      <c r="AV111" s="347"/>
      <c r="AW111" s="347"/>
      <c r="AX111" s="347"/>
      <c r="AY111" s="347"/>
      <c r="AZ111" s="347"/>
      <c r="BA111" s="347"/>
      <c r="BB111" s="347"/>
      <c r="BC111" s="347"/>
      <c r="BD111" s="347"/>
      <c r="BE111" s="1"/>
      <c r="BF111" s="180"/>
      <c r="BG111" s="11"/>
      <c r="BH111" s="11"/>
      <c r="BI111" s="463"/>
      <c r="BJ111" s="463"/>
      <c r="BK111" s="463"/>
      <c r="BL111" s="463"/>
      <c r="BM111" s="463"/>
      <c r="BN111" s="463"/>
      <c r="BO111" s="463"/>
      <c r="BP111" s="463"/>
      <c r="BQ111" s="463"/>
      <c r="BR111" s="463"/>
      <c r="BS111" s="463"/>
      <c r="BT111" s="463"/>
    </row>
    <row r="112" spans="1:72" ht="16.5" thickBot="1" x14ac:dyDescent="0.35">
      <c r="A112" s="1"/>
      <c r="B112" s="191"/>
      <c r="C112" s="187"/>
      <c r="D112" s="183"/>
      <c r="E112" s="183"/>
      <c r="F112" s="183"/>
      <c r="G112" s="26"/>
      <c r="H112" s="184"/>
      <c r="I112" s="184"/>
      <c r="J112" s="184"/>
      <c r="K112" s="184"/>
      <c r="L112" s="184"/>
      <c r="M112" s="184"/>
      <c r="N112" s="184"/>
      <c r="O112" s="184"/>
      <c r="P112" s="184"/>
      <c r="Q112" s="184"/>
      <c r="R112" s="96"/>
      <c r="S112" s="96"/>
      <c r="T112" s="96"/>
      <c r="U112" s="96"/>
      <c r="V112" s="347"/>
      <c r="W112" s="347"/>
      <c r="X112" s="347"/>
      <c r="Y112" s="347"/>
      <c r="Z112" s="347"/>
      <c r="AA112" s="347"/>
      <c r="AB112" s="347"/>
      <c r="AC112" s="347"/>
      <c r="AD112" s="347"/>
      <c r="AE112" s="347"/>
      <c r="AF112" s="347"/>
      <c r="AG112" s="347"/>
      <c r="AH112" s="347"/>
      <c r="AI112" s="347"/>
      <c r="AJ112" s="347"/>
      <c r="AK112" s="347"/>
      <c r="AL112" s="347"/>
      <c r="AM112" s="347"/>
      <c r="AN112" s="347"/>
      <c r="AO112" s="347"/>
      <c r="AP112" s="347"/>
      <c r="AQ112" s="347"/>
      <c r="AR112" s="347"/>
      <c r="AS112" s="347"/>
      <c r="AT112" s="347"/>
      <c r="AU112" s="347"/>
      <c r="AV112" s="347"/>
      <c r="AW112" s="347"/>
      <c r="AX112" s="347"/>
      <c r="AY112" s="347"/>
      <c r="AZ112" s="347"/>
      <c r="BA112" s="347"/>
      <c r="BB112" s="347"/>
      <c r="BC112" s="347"/>
      <c r="BD112" s="347"/>
      <c r="BE112" s="1"/>
      <c r="BF112" s="180"/>
      <c r="BG112" s="11"/>
      <c r="BH112" s="11"/>
      <c r="BI112" s="463"/>
      <c r="BJ112" s="463"/>
      <c r="BK112" s="463"/>
      <c r="BL112" s="463"/>
      <c r="BM112" s="463"/>
      <c r="BN112" s="463"/>
      <c r="BO112" s="463"/>
      <c r="BP112" s="463"/>
      <c r="BQ112" s="463"/>
      <c r="BR112" s="463"/>
      <c r="BS112" s="463"/>
      <c r="BT112" s="463"/>
    </row>
    <row r="113" spans="1:72" ht="16.5" thickBot="1" x14ac:dyDescent="0.35">
      <c r="A113" s="1"/>
      <c r="B113" s="759" t="s">
        <v>1774</v>
      </c>
      <c r="C113" s="760"/>
      <c r="D113" s="760"/>
      <c r="E113" s="760"/>
      <c r="F113" s="760"/>
      <c r="G113" s="760"/>
      <c r="H113" s="760"/>
      <c r="I113" s="760"/>
      <c r="J113" s="760"/>
      <c r="K113" s="760"/>
      <c r="L113" s="760"/>
      <c r="M113" s="760"/>
      <c r="N113" s="760"/>
      <c r="O113" s="760"/>
      <c r="P113" s="760"/>
      <c r="Q113" s="760"/>
      <c r="R113" s="761"/>
      <c r="S113" s="192"/>
      <c r="T113" s="192"/>
      <c r="U113" s="192"/>
      <c r="V113" s="192"/>
      <c r="W113" s="192"/>
      <c r="X113" s="192"/>
      <c r="Y113" s="467"/>
      <c r="Z113" s="467"/>
      <c r="AA113" s="467"/>
      <c r="AB113" s="467"/>
      <c r="AC113" s="467"/>
      <c r="AD113" s="467"/>
      <c r="AE113" s="467"/>
      <c r="AF113" s="467"/>
      <c r="AG113" s="467"/>
      <c r="AH113" s="467"/>
      <c r="AI113" s="467"/>
      <c r="AJ113" s="467"/>
      <c r="AK113" s="467"/>
      <c r="AL113" s="467"/>
      <c r="AM113" s="467"/>
      <c r="AN113" s="467"/>
      <c r="AO113" s="467"/>
      <c r="AP113" s="467"/>
      <c r="AQ113" s="467"/>
      <c r="AR113" s="467"/>
      <c r="AS113" s="467"/>
      <c r="AT113" s="467"/>
      <c r="AU113" s="467"/>
      <c r="AV113" s="467"/>
      <c r="AW113" s="467"/>
      <c r="AX113" s="467"/>
      <c r="AY113" s="467"/>
      <c r="AZ113" s="467"/>
      <c r="BA113" s="467"/>
      <c r="BB113" s="467"/>
      <c r="BC113" s="467"/>
      <c r="BD113" s="467"/>
      <c r="BE113" s="1"/>
      <c r="BF113" s="180"/>
      <c r="BG113" s="11"/>
      <c r="BH113" s="11"/>
      <c r="BI113" s="463"/>
      <c r="BJ113" s="463"/>
      <c r="BK113" s="463"/>
      <c r="BL113" s="463"/>
      <c r="BM113" s="463"/>
      <c r="BN113" s="463"/>
      <c r="BO113" s="463"/>
      <c r="BP113" s="463"/>
      <c r="BQ113" s="463"/>
      <c r="BR113" s="463"/>
      <c r="BS113" s="463"/>
      <c r="BT113" s="463"/>
    </row>
    <row r="114" spans="1:72" ht="16.5" thickBot="1" x14ac:dyDescent="0.35">
      <c r="A114" s="1"/>
      <c r="B114" s="192"/>
      <c r="C114" s="193"/>
      <c r="D114" s="194"/>
      <c r="E114" s="195"/>
      <c r="F114" s="195"/>
      <c r="G114" s="195"/>
      <c r="H114" s="195"/>
      <c r="I114" s="195"/>
      <c r="J114" s="195"/>
      <c r="K114" s="195"/>
      <c r="L114" s="195"/>
      <c r="M114" s="195"/>
      <c r="N114" s="195"/>
      <c r="O114" s="195"/>
      <c r="P114" s="195"/>
      <c r="Q114" s="195"/>
      <c r="R114" s="195"/>
      <c r="S114" s="195"/>
      <c r="T114" s="195"/>
      <c r="U114" s="195"/>
      <c r="V114" s="467"/>
      <c r="W114" s="467"/>
      <c r="X114" s="467"/>
      <c r="Y114" s="467"/>
      <c r="Z114" s="467"/>
      <c r="AA114" s="467"/>
      <c r="AB114" s="467"/>
      <c r="AC114" s="467"/>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7"/>
      <c r="AY114" s="467"/>
      <c r="AZ114" s="467"/>
      <c r="BA114" s="467"/>
      <c r="BB114" s="467"/>
      <c r="BC114" s="467"/>
      <c r="BD114" s="467"/>
      <c r="BE114" s="1"/>
      <c r="BF114" s="1"/>
      <c r="BG114" s="11"/>
      <c r="BH114" s="11"/>
      <c r="BI114" s="463"/>
      <c r="BJ114" s="463"/>
      <c r="BK114" s="463"/>
      <c r="BL114" s="463"/>
      <c r="BM114" s="463"/>
      <c r="BN114" s="463"/>
      <c r="BO114" s="463"/>
      <c r="BP114" s="463"/>
      <c r="BQ114" s="463"/>
      <c r="BR114" s="463"/>
      <c r="BS114" s="463"/>
      <c r="BT114" s="463"/>
    </row>
    <row r="115" spans="1:72" ht="16.5" thickBot="1" x14ac:dyDescent="0.35">
      <c r="A115" s="1"/>
      <c r="B115" s="748" t="s">
        <v>1775</v>
      </c>
      <c r="C115" s="749"/>
      <c r="D115" s="749"/>
      <c r="E115" s="749"/>
      <c r="F115" s="749"/>
      <c r="G115" s="749"/>
      <c r="H115" s="749"/>
      <c r="I115" s="749"/>
      <c r="J115" s="749"/>
      <c r="K115" s="749"/>
      <c r="L115" s="749"/>
      <c r="M115" s="749"/>
      <c r="N115" s="749"/>
      <c r="O115" s="749"/>
      <c r="P115" s="749"/>
      <c r="Q115" s="749"/>
      <c r="R115" s="750"/>
      <c r="S115" s="549"/>
      <c r="T115" s="549"/>
      <c r="U115" s="549"/>
      <c r="V115" s="549"/>
      <c r="W115" s="549"/>
      <c r="X115" s="549"/>
      <c r="Y115" s="467"/>
      <c r="Z115" s="467"/>
      <c r="AA115" s="467"/>
      <c r="AB115" s="467"/>
      <c r="AC115" s="467"/>
      <c r="AD115" s="467"/>
      <c r="AE115" s="467"/>
      <c r="AF115" s="467"/>
      <c r="AG115" s="467"/>
      <c r="AH115" s="467"/>
      <c r="AI115" s="467"/>
      <c r="AJ115" s="467"/>
      <c r="AK115" s="467"/>
      <c r="AL115" s="467"/>
      <c r="AM115" s="467"/>
      <c r="AN115" s="467"/>
      <c r="AO115" s="467"/>
      <c r="AP115" s="467"/>
      <c r="AQ115" s="467"/>
      <c r="AR115" s="467"/>
      <c r="AS115" s="467"/>
      <c r="AT115" s="467"/>
      <c r="AU115" s="467"/>
      <c r="AV115" s="467"/>
      <c r="AW115" s="467"/>
      <c r="AX115" s="467"/>
      <c r="AY115" s="467"/>
      <c r="AZ115" s="467"/>
      <c r="BA115" s="467"/>
      <c r="BB115" s="467"/>
      <c r="BC115" s="467"/>
      <c r="BD115" s="467"/>
      <c r="BE115" s="1"/>
      <c r="BF115" s="1"/>
      <c r="BG115" s="11"/>
      <c r="BH115" s="11"/>
      <c r="BI115" s="463"/>
      <c r="BJ115" s="463"/>
      <c r="BK115" s="463"/>
      <c r="BL115" s="463"/>
      <c r="BM115" s="463"/>
      <c r="BN115" s="463"/>
      <c r="BO115" s="463"/>
      <c r="BP115" s="463"/>
      <c r="BQ115" s="463"/>
      <c r="BR115" s="463"/>
      <c r="BS115" s="463"/>
      <c r="BT115" s="463"/>
    </row>
    <row r="116" spans="1:72" ht="16.5" thickBot="1" x14ac:dyDescent="0.35">
      <c r="A116" s="1"/>
      <c r="B116" s="550"/>
      <c r="C116" s="550"/>
      <c r="D116" s="551"/>
      <c r="E116" s="550"/>
      <c r="F116" s="552"/>
      <c r="G116" s="552"/>
      <c r="H116" s="552"/>
      <c r="I116" s="552"/>
      <c r="J116" s="552"/>
      <c r="K116" s="552"/>
      <c r="L116" s="552"/>
      <c r="M116" s="347"/>
      <c r="N116" s="347"/>
      <c r="O116" s="347"/>
      <c r="P116" s="347"/>
      <c r="Q116" s="347"/>
      <c r="R116" s="347"/>
      <c r="S116" s="467"/>
      <c r="T116" s="467"/>
      <c r="U116" s="467"/>
      <c r="V116" s="467"/>
      <c r="W116" s="467"/>
      <c r="X116" s="467"/>
      <c r="Y116" s="467"/>
      <c r="Z116" s="467"/>
      <c r="AA116" s="467"/>
      <c r="AB116" s="467"/>
      <c r="AC116" s="467"/>
      <c r="AD116" s="467"/>
      <c r="AE116" s="467"/>
      <c r="AF116" s="467"/>
      <c r="AG116" s="467"/>
      <c r="AH116" s="467"/>
      <c r="AI116" s="467"/>
      <c r="AJ116" s="467"/>
      <c r="AK116" s="467"/>
      <c r="AL116" s="467"/>
      <c r="AM116" s="467"/>
      <c r="AN116" s="467"/>
      <c r="AO116" s="467"/>
      <c r="AP116" s="467"/>
      <c r="AQ116" s="467"/>
      <c r="AR116" s="467"/>
      <c r="AS116" s="467"/>
      <c r="AT116" s="467"/>
      <c r="AU116" s="467"/>
      <c r="AV116" s="467"/>
      <c r="AW116" s="467"/>
      <c r="AX116" s="467"/>
      <c r="AY116" s="467"/>
      <c r="AZ116" s="467"/>
      <c r="BA116" s="467"/>
      <c r="BB116" s="467"/>
      <c r="BC116" s="467"/>
      <c r="BD116" s="467"/>
      <c r="BE116" s="1"/>
      <c r="BF116" s="1"/>
      <c r="BG116" s="11"/>
      <c r="BH116" s="11"/>
      <c r="BI116" s="463"/>
      <c r="BJ116" s="463"/>
      <c r="BK116" s="463"/>
      <c r="BL116" s="463"/>
      <c r="BM116" s="463"/>
      <c r="BN116" s="463"/>
      <c r="BO116" s="463"/>
      <c r="BP116" s="463"/>
      <c r="BQ116" s="463"/>
      <c r="BR116" s="463"/>
      <c r="BS116" s="463"/>
      <c r="BT116" s="463"/>
    </row>
    <row r="117" spans="1:72" ht="15.75" x14ac:dyDescent="0.3">
      <c r="A117" s="1"/>
      <c r="B117" s="336" t="s">
        <v>294</v>
      </c>
      <c r="C117" s="847" t="s">
        <v>295</v>
      </c>
      <c r="D117" s="848"/>
      <c r="E117" s="848"/>
      <c r="F117" s="848"/>
      <c r="G117" s="848"/>
      <c r="H117" s="848"/>
      <c r="I117" s="848"/>
      <c r="J117" s="848"/>
      <c r="K117" s="848"/>
      <c r="L117" s="848"/>
      <c r="M117" s="848"/>
      <c r="N117" s="848"/>
      <c r="O117" s="848"/>
      <c r="P117" s="848"/>
      <c r="Q117" s="848"/>
      <c r="R117" s="849"/>
      <c r="S117" s="553"/>
      <c r="T117" s="553"/>
      <c r="U117" s="553"/>
      <c r="V117" s="553"/>
      <c r="W117" s="553"/>
      <c r="X117" s="553"/>
      <c r="Y117" s="554"/>
      <c r="Z117" s="555"/>
      <c r="AA117" s="555"/>
      <c r="AB117" s="555"/>
      <c r="AC117" s="555"/>
      <c r="AD117" s="555"/>
      <c r="AE117" s="467"/>
      <c r="AF117" s="467"/>
      <c r="AG117" s="467"/>
      <c r="AH117" s="467"/>
      <c r="AI117" s="467"/>
      <c r="AJ117" s="467"/>
      <c r="AK117" s="467"/>
      <c r="AL117" s="467"/>
      <c r="AM117" s="467"/>
      <c r="AN117" s="467"/>
      <c r="AO117" s="467"/>
      <c r="AP117" s="467"/>
      <c r="AQ117" s="467"/>
      <c r="AR117" s="467"/>
      <c r="AS117" s="467"/>
      <c r="AT117" s="467"/>
      <c r="AU117" s="467"/>
      <c r="AV117" s="467"/>
      <c r="AW117" s="467"/>
      <c r="AX117" s="467"/>
      <c r="AY117" s="467"/>
      <c r="AZ117" s="467"/>
      <c r="BA117" s="467"/>
      <c r="BB117" s="467"/>
      <c r="BC117" s="467"/>
      <c r="BD117" s="467"/>
      <c r="BE117" s="1"/>
      <c r="BF117" s="1"/>
      <c r="BG117" s="11"/>
      <c r="BH117" s="11"/>
      <c r="BI117" s="463"/>
      <c r="BJ117" s="463"/>
      <c r="BK117" s="463"/>
      <c r="BL117" s="463"/>
      <c r="BM117" s="463"/>
      <c r="BN117" s="463"/>
      <c r="BO117" s="463"/>
      <c r="BP117" s="463"/>
      <c r="BQ117" s="463"/>
      <c r="BR117" s="463"/>
      <c r="BS117" s="463"/>
      <c r="BT117" s="463"/>
    </row>
    <row r="118" spans="1:72" ht="15.75" x14ac:dyDescent="0.3">
      <c r="A118" s="1"/>
      <c r="B118" s="556" t="s">
        <v>296</v>
      </c>
      <c r="C118" s="338" t="str">
        <f>$C$9</f>
        <v>Enhancement expenditure by purpose - capital</v>
      </c>
      <c r="D118" s="338"/>
      <c r="E118" s="338"/>
      <c r="F118" s="338"/>
      <c r="G118" s="338"/>
      <c r="H118" s="338"/>
      <c r="I118" s="338"/>
      <c r="J118" s="338"/>
      <c r="K118" s="338"/>
      <c r="L118" s="338"/>
      <c r="M118" s="338"/>
      <c r="N118" s="338"/>
      <c r="O118" s="338"/>
      <c r="P118" s="338"/>
      <c r="Q118" s="338"/>
      <c r="R118" s="339"/>
      <c r="S118" s="553"/>
      <c r="T118" s="553"/>
      <c r="U118" s="553"/>
      <c r="V118" s="553"/>
      <c r="W118" s="553"/>
      <c r="X118" s="553"/>
      <c r="Y118" s="554"/>
      <c r="Z118" s="555"/>
      <c r="AA118" s="555"/>
      <c r="AB118" s="555"/>
      <c r="AC118" s="555"/>
      <c r="AD118" s="555"/>
      <c r="AE118" s="467"/>
      <c r="AF118" s="467"/>
      <c r="AG118" s="467"/>
      <c r="AH118" s="467"/>
      <c r="AI118" s="467"/>
      <c r="AJ118" s="467"/>
      <c r="AK118" s="467"/>
      <c r="AL118" s="467"/>
      <c r="AM118" s="467"/>
      <c r="AN118" s="467"/>
      <c r="AO118" s="467"/>
      <c r="AP118" s="467"/>
      <c r="AQ118" s="467"/>
      <c r="AR118" s="467"/>
      <c r="AS118" s="467"/>
      <c r="AT118" s="467"/>
      <c r="AU118" s="467"/>
      <c r="AV118" s="467"/>
      <c r="AW118" s="467"/>
      <c r="AX118" s="467"/>
      <c r="AY118" s="467"/>
      <c r="AZ118" s="467"/>
      <c r="BA118" s="467"/>
      <c r="BB118" s="467"/>
      <c r="BC118" s="467"/>
      <c r="BD118" s="467"/>
      <c r="BE118" s="1"/>
      <c r="BF118" s="1"/>
      <c r="BG118" s="11"/>
      <c r="BH118" s="11"/>
      <c r="BI118" s="463"/>
      <c r="BJ118" s="463"/>
      <c r="BK118" s="463"/>
      <c r="BL118" s="463"/>
      <c r="BM118" s="463"/>
      <c r="BN118" s="463"/>
      <c r="BO118" s="463"/>
      <c r="BP118" s="463"/>
      <c r="BQ118" s="463"/>
      <c r="BR118" s="463"/>
      <c r="BS118" s="463"/>
      <c r="BT118" s="463"/>
    </row>
    <row r="119" spans="1:72" ht="15.75" x14ac:dyDescent="0.3">
      <c r="A119" s="1"/>
      <c r="B119" s="557" t="str">
        <f t="shared" ref="B119:B148" si="24">B10&amp;" / "&amp;B59</f>
        <v>1 / 48</v>
      </c>
      <c r="C119" s="850" t="s">
        <v>1776</v>
      </c>
      <c r="D119" s="845">
        <v>0</v>
      </c>
      <c r="E119" s="845">
        <v>0</v>
      </c>
      <c r="F119" s="845">
        <v>0</v>
      </c>
      <c r="G119" s="845">
        <v>0</v>
      </c>
      <c r="H119" s="845">
        <v>0</v>
      </c>
      <c r="I119" s="845">
        <v>0</v>
      </c>
      <c r="J119" s="845">
        <v>0</v>
      </c>
      <c r="K119" s="845">
        <v>0</v>
      </c>
      <c r="L119" s="845">
        <v>0</v>
      </c>
      <c r="M119" s="845">
        <v>0</v>
      </c>
      <c r="N119" s="845">
        <v>0</v>
      </c>
      <c r="O119" s="845">
        <v>0</v>
      </c>
      <c r="P119" s="845">
        <v>0</v>
      </c>
      <c r="Q119" s="845">
        <v>0</v>
      </c>
      <c r="R119" s="846">
        <v>0</v>
      </c>
      <c r="S119" s="558"/>
      <c r="T119" s="558"/>
      <c r="U119" s="558"/>
      <c r="V119" s="558"/>
      <c r="W119" s="558"/>
      <c r="X119" s="558"/>
      <c r="Y119" s="467"/>
      <c r="Z119" s="559"/>
      <c r="AA119" s="559"/>
      <c r="AB119" s="559"/>
      <c r="AC119" s="559"/>
      <c r="AD119" s="559"/>
      <c r="AE119" s="467"/>
      <c r="AF119" s="467"/>
      <c r="AG119" s="467"/>
      <c r="AH119" s="467"/>
      <c r="AI119" s="467"/>
      <c r="AJ119" s="467"/>
      <c r="AK119" s="467"/>
      <c r="AL119" s="467"/>
      <c r="AM119" s="467"/>
      <c r="AN119" s="467"/>
      <c r="AO119" s="467"/>
      <c r="AP119" s="467"/>
      <c r="AQ119" s="467"/>
      <c r="AR119" s="467"/>
      <c r="AS119" s="467"/>
      <c r="AT119" s="467"/>
      <c r="AU119" s="467"/>
      <c r="AV119" s="467"/>
      <c r="AW119" s="467"/>
      <c r="AX119" s="467"/>
      <c r="AY119" s="467"/>
      <c r="AZ119" s="467"/>
      <c r="BA119" s="467"/>
      <c r="BB119" s="467"/>
      <c r="BC119" s="467"/>
      <c r="BD119" s="467"/>
      <c r="BE119" s="1"/>
      <c r="BF119" s="1"/>
      <c r="BG119" s="11"/>
      <c r="BH119" s="11"/>
      <c r="BI119" s="463"/>
      <c r="BJ119" s="463"/>
      <c r="BK119" s="463"/>
      <c r="BL119" s="463"/>
      <c r="BM119" s="463"/>
      <c r="BN119" s="463"/>
      <c r="BO119" s="463"/>
      <c r="BP119" s="463"/>
      <c r="BQ119" s="463"/>
      <c r="BR119" s="463"/>
      <c r="BS119" s="463"/>
      <c r="BT119" s="463"/>
    </row>
    <row r="120" spans="1:72" ht="15.75" x14ac:dyDescent="0.3">
      <c r="A120" s="1"/>
      <c r="B120" s="201" t="str">
        <f t="shared" si="24"/>
        <v>2 / 49</v>
      </c>
      <c r="C120" s="844" t="s">
        <v>1777</v>
      </c>
      <c r="D120" s="845">
        <v>0</v>
      </c>
      <c r="E120" s="845">
        <v>0</v>
      </c>
      <c r="F120" s="845">
        <v>0</v>
      </c>
      <c r="G120" s="845">
        <v>0</v>
      </c>
      <c r="H120" s="845">
        <v>0</v>
      </c>
      <c r="I120" s="845">
        <v>0</v>
      </c>
      <c r="J120" s="845">
        <v>0</v>
      </c>
      <c r="K120" s="845">
        <v>0</v>
      </c>
      <c r="L120" s="845">
        <v>0</v>
      </c>
      <c r="M120" s="845">
        <v>0</v>
      </c>
      <c r="N120" s="845">
        <v>0</v>
      </c>
      <c r="O120" s="845">
        <v>0</v>
      </c>
      <c r="P120" s="845">
        <v>0</v>
      </c>
      <c r="Q120" s="845">
        <v>0</v>
      </c>
      <c r="R120" s="846">
        <v>0</v>
      </c>
      <c r="S120" s="558"/>
      <c r="T120" s="558"/>
      <c r="U120" s="558"/>
      <c r="V120" s="558"/>
      <c r="W120" s="558"/>
      <c r="X120" s="558"/>
      <c r="Y120" s="467"/>
      <c r="Z120" s="559"/>
      <c r="AA120" s="559"/>
      <c r="AB120" s="559"/>
      <c r="AC120" s="559"/>
      <c r="AD120" s="559"/>
      <c r="AE120" s="467"/>
      <c r="AF120" s="467"/>
      <c r="AG120" s="467"/>
      <c r="AH120" s="467"/>
      <c r="AI120" s="467"/>
      <c r="AJ120" s="467"/>
      <c r="AK120" s="467"/>
      <c r="AL120" s="467"/>
      <c r="AM120" s="467"/>
      <c r="AN120" s="467"/>
      <c r="AO120" s="467"/>
      <c r="AP120" s="467"/>
      <c r="AQ120" s="467"/>
      <c r="AR120" s="467"/>
      <c r="AS120" s="467"/>
      <c r="AT120" s="467"/>
      <c r="AU120" s="467"/>
      <c r="AV120" s="467"/>
      <c r="AW120" s="467"/>
      <c r="AX120" s="467"/>
      <c r="AY120" s="467"/>
      <c r="AZ120" s="467"/>
      <c r="BA120" s="467"/>
      <c r="BB120" s="467"/>
      <c r="BC120" s="467"/>
      <c r="BD120" s="467"/>
      <c r="BE120" s="1"/>
      <c r="BF120" s="1"/>
      <c r="BG120" s="11"/>
      <c r="BH120" s="11"/>
      <c r="BI120" s="463"/>
      <c r="BJ120" s="463"/>
      <c r="BK120" s="463"/>
      <c r="BL120" s="463"/>
      <c r="BM120" s="463"/>
      <c r="BN120" s="463"/>
      <c r="BO120" s="463"/>
      <c r="BP120" s="463"/>
      <c r="BQ120" s="463"/>
      <c r="BR120" s="463"/>
      <c r="BS120" s="463"/>
      <c r="BT120" s="463"/>
    </row>
    <row r="121" spans="1:72" ht="15.75" x14ac:dyDescent="0.3">
      <c r="A121" s="1"/>
      <c r="B121" s="201" t="str">
        <f t="shared" si="24"/>
        <v>3 / 50</v>
      </c>
      <c r="C121" s="844" t="s">
        <v>1778</v>
      </c>
      <c r="D121" s="845">
        <v>0</v>
      </c>
      <c r="E121" s="845">
        <v>0</v>
      </c>
      <c r="F121" s="845">
        <v>0</v>
      </c>
      <c r="G121" s="845">
        <v>0</v>
      </c>
      <c r="H121" s="845">
        <v>0</v>
      </c>
      <c r="I121" s="845">
        <v>0</v>
      </c>
      <c r="J121" s="845">
        <v>0</v>
      </c>
      <c r="K121" s="845">
        <v>0</v>
      </c>
      <c r="L121" s="845">
        <v>0</v>
      </c>
      <c r="M121" s="845">
        <v>0</v>
      </c>
      <c r="N121" s="845">
        <v>0</v>
      </c>
      <c r="O121" s="845">
        <v>0</v>
      </c>
      <c r="P121" s="845">
        <v>0</v>
      </c>
      <c r="Q121" s="845">
        <v>0</v>
      </c>
      <c r="R121" s="846">
        <v>0</v>
      </c>
      <c r="S121" s="558"/>
      <c r="T121" s="558"/>
      <c r="U121" s="558"/>
      <c r="V121" s="558"/>
      <c r="W121" s="558"/>
      <c r="X121" s="558"/>
      <c r="Y121" s="467"/>
      <c r="Z121" s="559"/>
      <c r="AA121" s="559"/>
      <c r="AB121" s="559"/>
      <c r="AC121" s="559"/>
      <c r="AD121" s="559"/>
      <c r="AE121" s="467"/>
      <c r="AF121" s="467"/>
      <c r="AG121" s="467"/>
      <c r="AH121" s="467"/>
      <c r="AI121" s="467"/>
      <c r="AJ121" s="467"/>
      <c r="AK121" s="467"/>
      <c r="AL121" s="467"/>
      <c r="AM121" s="467"/>
      <c r="AN121" s="467"/>
      <c r="AO121" s="467"/>
      <c r="AP121" s="467"/>
      <c r="AQ121" s="467"/>
      <c r="AR121" s="467"/>
      <c r="AS121" s="467"/>
      <c r="AT121" s="467"/>
      <c r="AU121" s="467"/>
      <c r="AV121" s="467"/>
      <c r="AW121" s="467"/>
      <c r="AX121" s="467"/>
      <c r="AY121" s="467"/>
      <c r="AZ121" s="467"/>
      <c r="BA121" s="467"/>
      <c r="BB121" s="467"/>
      <c r="BC121" s="467"/>
      <c r="BD121" s="467"/>
      <c r="BE121" s="1"/>
      <c r="BF121" s="1"/>
      <c r="BG121" s="11"/>
      <c r="BH121" s="11"/>
      <c r="BI121" s="463"/>
      <c r="BJ121" s="463"/>
      <c r="BK121" s="463"/>
      <c r="BL121" s="463"/>
      <c r="BM121" s="463"/>
      <c r="BN121" s="463"/>
      <c r="BO121" s="463"/>
      <c r="BP121" s="463"/>
      <c r="BQ121" s="463"/>
      <c r="BR121" s="463"/>
      <c r="BS121" s="463"/>
      <c r="BT121" s="463"/>
    </row>
    <row r="122" spans="1:72" ht="15.75" x14ac:dyDescent="0.3">
      <c r="A122" s="1"/>
      <c r="B122" s="201" t="str">
        <f t="shared" si="24"/>
        <v>4 / 51</v>
      </c>
      <c r="C122" s="844" t="s">
        <v>1779</v>
      </c>
      <c r="D122" s="845">
        <v>0</v>
      </c>
      <c r="E122" s="845">
        <v>0</v>
      </c>
      <c r="F122" s="845">
        <v>0</v>
      </c>
      <c r="G122" s="845">
        <v>0</v>
      </c>
      <c r="H122" s="845">
        <v>0</v>
      </c>
      <c r="I122" s="845">
        <v>0</v>
      </c>
      <c r="J122" s="845">
        <v>0</v>
      </c>
      <c r="K122" s="845">
        <v>0</v>
      </c>
      <c r="L122" s="845">
        <v>0</v>
      </c>
      <c r="M122" s="845">
        <v>0</v>
      </c>
      <c r="N122" s="845">
        <v>0</v>
      </c>
      <c r="O122" s="845">
        <v>0</v>
      </c>
      <c r="P122" s="845">
        <v>0</v>
      </c>
      <c r="Q122" s="845">
        <v>0</v>
      </c>
      <c r="R122" s="846">
        <v>0</v>
      </c>
      <c r="S122" s="558"/>
      <c r="T122" s="558"/>
      <c r="U122" s="558"/>
      <c r="V122" s="558"/>
      <c r="W122" s="558"/>
      <c r="X122" s="558"/>
      <c r="Y122" s="467"/>
      <c r="Z122" s="559"/>
      <c r="AA122" s="559"/>
      <c r="AB122" s="559"/>
      <c r="AC122" s="559"/>
      <c r="AD122" s="559"/>
      <c r="AE122" s="467"/>
      <c r="AF122" s="467"/>
      <c r="AG122" s="467"/>
      <c r="AH122" s="467"/>
      <c r="AI122" s="467"/>
      <c r="AJ122" s="467"/>
      <c r="AK122" s="467"/>
      <c r="AL122" s="467"/>
      <c r="AM122" s="467"/>
      <c r="AN122" s="467"/>
      <c r="AO122" s="467"/>
      <c r="AP122" s="467"/>
      <c r="AQ122" s="467"/>
      <c r="AR122" s="467"/>
      <c r="AS122" s="467"/>
      <c r="AT122" s="467"/>
      <c r="AU122" s="467"/>
      <c r="AV122" s="467"/>
      <c r="AW122" s="467"/>
      <c r="AX122" s="467"/>
      <c r="AY122" s="467"/>
      <c r="AZ122" s="467"/>
      <c r="BA122" s="467"/>
      <c r="BB122" s="467"/>
      <c r="BC122" s="467"/>
      <c r="BD122" s="467"/>
      <c r="BE122" s="1"/>
      <c r="BF122" s="1"/>
      <c r="BG122" s="11"/>
      <c r="BH122" s="11"/>
      <c r="BI122" s="463"/>
      <c r="BJ122" s="463"/>
      <c r="BK122" s="463"/>
      <c r="BL122" s="463"/>
      <c r="BM122" s="463"/>
      <c r="BN122" s="463"/>
      <c r="BO122" s="463"/>
      <c r="BP122" s="463"/>
      <c r="BQ122" s="463"/>
      <c r="BR122" s="463"/>
      <c r="BS122" s="463"/>
      <c r="BT122" s="463"/>
    </row>
    <row r="123" spans="1:72" ht="15.75" x14ac:dyDescent="0.3">
      <c r="A123" s="1"/>
      <c r="B123" s="201" t="str">
        <f t="shared" si="24"/>
        <v>5 / 52</v>
      </c>
      <c r="C123" s="844" t="s">
        <v>1780</v>
      </c>
      <c r="D123" s="845">
        <v>0</v>
      </c>
      <c r="E123" s="845">
        <v>0</v>
      </c>
      <c r="F123" s="845">
        <v>0</v>
      </c>
      <c r="G123" s="845">
        <v>0</v>
      </c>
      <c r="H123" s="845">
        <v>0</v>
      </c>
      <c r="I123" s="845">
        <v>0</v>
      </c>
      <c r="J123" s="845">
        <v>0</v>
      </c>
      <c r="K123" s="845">
        <v>0</v>
      </c>
      <c r="L123" s="845">
        <v>0</v>
      </c>
      <c r="M123" s="845">
        <v>0</v>
      </c>
      <c r="N123" s="845">
        <v>0</v>
      </c>
      <c r="O123" s="845">
        <v>0</v>
      </c>
      <c r="P123" s="845">
        <v>0</v>
      </c>
      <c r="Q123" s="845">
        <v>0</v>
      </c>
      <c r="R123" s="846">
        <v>0</v>
      </c>
      <c r="S123" s="558"/>
      <c r="T123" s="558"/>
      <c r="U123" s="558"/>
      <c r="V123" s="558"/>
      <c r="W123" s="558"/>
      <c r="X123" s="558"/>
      <c r="Y123" s="467"/>
      <c r="Z123" s="559"/>
      <c r="AA123" s="559"/>
      <c r="AB123" s="559"/>
      <c r="AC123" s="559"/>
      <c r="AD123" s="559"/>
      <c r="AE123" s="467"/>
      <c r="AF123" s="467"/>
      <c r="AG123" s="467"/>
      <c r="AH123" s="467"/>
      <c r="AI123" s="467"/>
      <c r="AJ123" s="467"/>
      <c r="AK123" s="467"/>
      <c r="AL123" s="467"/>
      <c r="AM123" s="467"/>
      <c r="AN123" s="467"/>
      <c r="AO123" s="467"/>
      <c r="AP123" s="467"/>
      <c r="AQ123" s="467"/>
      <c r="AR123" s="467"/>
      <c r="AS123" s="467"/>
      <c r="AT123" s="467"/>
      <c r="AU123" s="467"/>
      <c r="AV123" s="467"/>
      <c r="AW123" s="467"/>
      <c r="AX123" s="467"/>
      <c r="AY123" s="467"/>
      <c r="AZ123" s="467"/>
      <c r="BA123" s="467"/>
      <c r="BB123" s="467"/>
      <c r="BC123" s="467"/>
      <c r="BD123" s="467"/>
      <c r="BE123" s="1"/>
      <c r="BF123" s="1"/>
      <c r="BG123" s="11"/>
      <c r="BH123" s="11"/>
      <c r="BI123" s="463"/>
      <c r="BJ123" s="463"/>
      <c r="BK123" s="463"/>
      <c r="BL123" s="463"/>
      <c r="BM123" s="463"/>
      <c r="BN123" s="463"/>
      <c r="BO123" s="463"/>
      <c r="BP123" s="463"/>
      <c r="BQ123" s="463"/>
      <c r="BR123" s="463"/>
      <c r="BS123" s="463"/>
      <c r="BT123" s="463"/>
    </row>
    <row r="124" spans="1:72" ht="15.75" x14ac:dyDescent="0.3">
      <c r="A124" s="1"/>
      <c r="B124" s="201" t="str">
        <f t="shared" si="24"/>
        <v>6 / 53</v>
      </c>
      <c r="C124" s="844" t="s">
        <v>1781</v>
      </c>
      <c r="D124" s="845">
        <v>0</v>
      </c>
      <c r="E124" s="845">
        <v>0</v>
      </c>
      <c r="F124" s="845">
        <v>0</v>
      </c>
      <c r="G124" s="845">
        <v>0</v>
      </c>
      <c r="H124" s="845">
        <v>0</v>
      </c>
      <c r="I124" s="845">
        <v>0</v>
      </c>
      <c r="J124" s="845">
        <v>0</v>
      </c>
      <c r="K124" s="845">
        <v>0</v>
      </c>
      <c r="L124" s="845">
        <v>0</v>
      </c>
      <c r="M124" s="845">
        <v>0</v>
      </c>
      <c r="N124" s="845">
        <v>0</v>
      </c>
      <c r="O124" s="845">
        <v>0</v>
      </c>
      <c r="P124" s="845">
        <v>0</v>
      </c>
      <c r="Q124" s="845">
        <v>0</v>
      </c>
      <c r="R124" s="846">
        <v>0</v>
      </c>
      <c r="S124" s="558"/>
      <c r="T124" s="558"/>
      <c r="U124" s="558"/>
      <c r="V124" s="558"/>
      <c r="W124" s="558"/>
      <c r="X124" s="558"/>
      <c r="Y124" s="467"/>
      <c r="Z124" s="559"/>
      <c r="AA124" s="559"/>
      <c r="AB124" s="559"/>
      <c r="AC124" s="559"/>
      <c r="AD124" s="559"/>
      <c r="AE124" s="467"/>
      <c r="AF124" s="467"/>
      <c r="AG124" s="467"/>
      <c r="AH124" s="467"/>
      <c r="AI124" s="467"/>
      <c r="AJ124" s="467"/>
      <c r="AK124" s="467"/>
      <c r="AL124" s="467"/>
      <c r="AM124" s="467"/>
      <c r="AN124" s="467"/>
      <c r="AO124" s="467"/>
      <c r="AP124" s="467"/>
      <c r="AQ124" s="467"/>
      <c r="AR124" s="467"/>
      <c r="AS124" s="467"/>
      <c r="AT124" s="467"/>
      <c r="AU124" s="467"/>
      <c r="AV124" s="467"/>
      <c r="AW124" s="467"/>
      <c r="AX124" s="467"/>
      <c r="AY124" s="467"/>
      <c r="AZ124" s="467"/>
      <c r="BA124" s="467"/>
      <c r="BB124" s="467"/>
      <c r="BC124" s="467"/>
      <c r="BD124" s="467"/>
      <c r="BE124" s="1"/>
      <c r="BF124" s="1"/>
      <c r="BG124" s="11"/>
      <c r="BH124" s="11"/>
      <c r="BI124" s="463"/>
      <c r="BJ124" s="463"/>
      <c r="BK124" s="463"/>
      <c r="BL124" s="463"/>
      <c r="BM124" s="463"/>
      <c r="BN124" s="463"/>
      <c r="BO124" s="463"/>
      <c r="BP124" s="463"/>
      <c r="BQ124" s="463"/>
      <c r="BR124" s="463"/>
      <c r="BS124" s="463"/>
      <c r="BT124" s="463"/>
    </row>
    <row r="125" spans="1:72" ht="15.75" x14ac:dyDescent="0.3">
      <c r="A125" s="1"/>
      <c r="B125" s="201" t="str">
        <f t="shared" si="24"/>
        <v>7 / 54</v>
      </c>
      <c r="C125" s="844" t="s">
        <v>1782</v>
      </c>
      <c r="D125" s="845">
        <v>0</v>
      </c>
      <c r="E125" s="845">
        <v>0</v>
      </c>
      <c r="F125" s="845">
        <v>0</v>
      </c>
      <c r="G125" s="845">
        <v>0</v>
      </c>
      <c r="H125" s="845">
        <v>0</v>
      </c>
      <c r="I125" s="845">
        <v>0</v>
      </c>
      <c r="J125" s="845">
        <v>0</v>
      </c>
      <c r="K125" s="845">
        <v>0</v>
      </c>
      <c r="L125" s="845">
        <v>0</v>
      </c>
      <c r="M125" s="845">
        <v>0</v>
      </c>
      <c r="N125" s="845">
        <v>0</v>
      </c>
      <c r="O125" s="845">
        <v>0</v>
      </c>
      <c r="P125" s="845">
        <v>0</v>
      </c>
      <c r="Q125" s="845">
        <v>0</v>
      </c>
      <c r="R125" s="846">
        <v>0</v>
      </c>
      <c r="S125" s="558"/>
      <c r="T125" s="558"/>
      <c r="U125" s="558"/>
      <c r="V125" s="558"/>
      <c r="W125" s="558"/>
      <c r="X125" s="558"/>
      <c r="Y125" s="467"/>
      <c r="Z125" s="559"/>
      <c r="AA125" s="559"/>
      <c r="AB125" s="559"/>
      <c r="AC125" s="559"/>
      <c r="AD125" s="559"/>
      <c r="AE125" s="467"/>
      <c r="AF125" s="467"/>
      <c r="AG125" s="467"/>
      <c r="AH125" s="467"/>
      <c r="AI125" s="467"/>
      <c r="AJ125" s="467"/>
      <c r="AK125" s="467"/>
      <c r="AL125" s="467"/>
      <c r="AM125" s="467"/>
      <c r="AN125" s="467"/>
      <c r="AO125" s="467"/>
      <c r="AP125" s="467"/>
      <c r="AQ125" s="467"/>
      <c r="AR125" s="467"/>
      <c r="AS125" s="467"/>
      <c r="AT125" s="467"/>
      <c r="AU125" s="467"/>
      <c r="AV125" s="467"/>
      <c r="AW125" s="467"/>
      <c r="AX125" s="467"/>
      <c r="AY125" s="467"/>
      <c r="AZ125" s="467"/>
      <c r="BA125" s="467"/>
      <c r="BB125" s="467"/>
      <c r="BC125" s="467"/>
      <c r="BD125" s="467"/>
      <c r="BE125" s="1"/>
      <c r="BF125" s="1"/>
      <c r="BG125" s="11"/>
      <c r="BH125" s="11"/>
      <c r="BI125" s="463"/>
      <c r="BJ125" s="463"/>
      <c r="BK125" s="463"/>
      <c r="BL125" s="463"/>
      <c r="BM125" s="463"/>
      <c r="BN125" s="463"/>
      <c r="BO125" s="463"/>
      <c r="BP125" s="463"/>
      <c r="BQ125" s="463"/>
      <c r="BR125" s="463"/>
      <c r="BS125" s="463"/>
      <c r="BT125" s="463"/>
    </row>
    <row r="126" spans="1:72" ht="15.75" x14ac:dyDescent="0.3">
      <c r="A126" s="1"/>
      <c r="B126" s="201" t="str">
        <f t="shared" si="24"/>
        <v>8 / 55</v>
      </c>
      <c r="C126" s="844" t="s">
        <v>1783</v>
      </c>
      <c r="D126" s="845">
        <v>0</v>
      </c>
      <c r="E126" s="845">
        <v>0</v>
      </c>
      <c r="F126" s="845">
        <v>0</v>
      </c>
      <c r="G126" s="845">
        <v>0</v>
      </c>
      <c r="H126" s="845">
        <v>0</v>
      </c>
      <c r="I126" s="845">
        <v>0</v>
      </c>
      <c r="J126" s="845">
        <v>0</v>
      </c>
      <c r="K126" s="845">
        <v>0</v>
      </c>
      <c r="L126" s="845">
        <v>0</v>
      </c>
      <c r="M126" s="845">
        <v>0</v>
      </c>
      <c r="N126" s="845">
        <v>0</v>
      </c>
      <c r="O126" s="845">
        <v>0</v>
      </c>
      <c r="P126" s="845">
        <v>0</v>
      </c>
      <c r="Q126" s="845">
        <v>0</v>
      </c>
      <c r="R126" s="846">
        <v>0</v>
      </c>
      <c r="S126" s="558"/>
      <c r="T126" s="558"/>
      <c r="U126" s="558"/>
      <c r="V126" s="558"/>
      <c r="W126" s="558"/>
      <c r="X126" s="558"/>
      <c r="Y126" s="467"/>
      <c r="Z126" s="559"/>
      <c r="AA126" s="559"/>
      <c r="AB126" s="559"/>
      <c r="AC126" s="559"/>
      <c r="AD126" s="559"/>
      <c r="AE126" s="467"/>
      <c r="AF126" s="467"/>
      <c r="AG126" s="467"/>
      <c r="AH126" s="467"/>
      <c r="AI126" s="467"/>
      <c r="AJ126" s="467"/>
      <c r="AK126" s="467"/>
      <c r="AL126" s="467"/>
      <c r="AM126" s="467"/>
      <c r="AN126" s="467"/>
      <c r="AO126" s="467"/>
      <c r="AP126" s="467"/>
      <c r="AQ126" s="467"/>
      <c r="AR126" s="467"/>
      <c r="AS126" s="467"/>
      <c r="AT126" s="467"/>
      <c r="AU126" s="467"/>
      <c r="AV126" s="467"/>
      <c r="AW126" s="467"/>
      <c r="AX126" s="467"/>
      <c r="AY126" s="467"/>
      <c r="AZ126" s="467"/>
      <c r="BA126" s="467"/>
      <c r="BB126" s="467"/>
      <c r="BC126" s="467"/>
      <c r="BD126" s="467"/>
      <c r="BE126" s="1"/>
      <c r="BF126" s="1"/>
      <c r="BG126" s="11"/>
      <c r="BH126" s="11"/>
      <c r="BI126" s="463"/>
      <c r="BJ126" s="463"/>
      <c r="BK126" s="463"/>
      <c r="BL126" s="463"/>
      <c r="BM126" s="463"/>
      <c r="BN126" s="463"/>
      <c r="BO126" s="463"/>
      <c r="BP126" s="463"/>
      <c r="BQ126" s="463"/>
      <c r="BR126" s="463"/>
      <c r="BS126" s="463"/>
      <c r="BT126" s="463"/>
    </row>
    <row r="127" spans="1:72" ht="15.75" x14ac:dyDescent="0.3">
      <c r="A127" s="1"/>
      <c r="B127" s="201" t="str">
        <f t="shared" si="24"/>
        <v>9 / 56</v>
      </c>
      <c r="C127" s="844" t="s">
        <v>1784</v>
      </c>
      <c r="D127" s="845">
        <v>0</v>
      </c>
      <c r="E127" s="845">
        <v>0</v>
      </c>
      <c r="F127" s="845">
        <v>0</v>
      </c>
      <c r="G127" s="845">
        <v>0</v>
      </c>
      <c r="H127" s="845">
        <v>0</v>
      </c>
      <c r="I127" s="845">
        <v>0</v>
      </c>
      <c r="J127" s="845">
        <v>0</v>
      </c>
      <c r="K127" s="845">
        <v>0</v>
      </c>
      <c r="L127" s="845">
        <v>0</v>
      </c>
      <c r="M127" s="845">
        <v>0</v>
      </c>
      <c r="N127" s="845">
        <v>0</v>
      </c>
      <c r="O127" s="845">
        <v>0</v>
      </c>
      <c r="P127" s="845">
        <v>0</v>
      </c>
      <c r="Q127" s="845">
        <v>0</v>
      </c>
      <c r="R127" s="846">
        <v>0</v>
      </c>
      <c r="S127" s="558"/>
      <c r="T127" s="558"/>
      <c r="U127" s="558"/>
      <c r="V127" s="558"/>
      <c r="W127" s="558"/>
      <c r="X127" s="558"/>
      <c r="Y127" s="467"/>
      <c r="Z127" s="559"/>
      <c r="AA127" s="559"/>
      <c r="AB127" s="559"/>
      <c r="AC127" s="559"/>
      <c r="AD127" s="559"/>
      <c r="AE127" s="467"/>
      <c r="AF127" s="467"/>
      <c r="AG127" s="467"/>
      <c r="AH127" s="467"/>
      <c r="AI127" s="467"/>
      <c r="AJ127" s="467"/>
      <c r="AK127" s="467"/>
      <c r="AL127" s="467"/>
      <c r="AM127" s="467"/>
      <c r="AN127" s="467"/>
      <c r="AO127" s="467"/>
      <c r="AP127" s="467"/>
      <c r="AQ127" s="467"/>
      <c r="AR127" s="467"/>
      <c r="AS127" s="467"/>
      <c r="AT127" s="467"/>
      <c r="AU127" s="467"/>
      <c r="AV127" s="467"/>
      <c r="AW127" s="467"/>
      <c r="AX127" s="467"/>
      <c r="AY127" s="467"/>
      <c r="AZ127" s="467"/>
      <c r="BA127" s="467"/>
      <c r="BB127" s="467"/>
      <c r="BC127" s="467"/>
      <c r="BD127" s="467"/>
      <c r="BE127" s="1"/>
      <c r="BF127" s="1"/>
      <c r="BG127" s="11"/>
      <c r="BH127" s="11"/>
      <c r="BI127" s="463"/>
      <c r="BJ127" s="463"/>
      <c r="BK127" s="463"/>
      <c r="BL127" s="463"/>
      <c r="BM127" s="463"/>
      <c r="BN127" s="463"/>
      <c r="BO127" s="463"/>
      <c r="BP127" s="463"/>
      <c r="BQ127" s="463"/>
      <c r="BR127" s="463"/>
      <c r="BS127" s="463"/>
      <c r="BT127" s="463"/>
    </row>
    <row r="128" spans="1:72" ht="15.75" x14ac:dyDescent="0.3">
      <c r="A128" s="1"/>
      <c r="B128" s="201" t="str">
        <f t="shared" si="24"/>
        <v>10 / 57</v>
      </c>
      <c r="C128" s="844" t="s">
        <v>1785</v>
      </c>
      <c r="D128" s="845">
        <v>0</v>
      </c>
      <c r="E128" s="845">
        <v>0</v>
      </c>
      <c r="F128" s="845">
        <v>0</v>
      </c>
      <c r="G128" s="845">
        <v>0</v>
      </c>
      <c r="H128" s="845">
        <v>0</v>
      </c>
      <c r="I128" s="845">
        <v>0</v>
      </c>
      <c r="J128" s="845">
        <v>0</v>
      </c>
      <c r="K128" s="845">
        <v>0</v>
      </c>
      <c r="L128" s="845">
        <v>0</v>
      </c>
      <c r="M128" s="845">
        <v>0</v>
      </c>
      <c r="N128" s="845">
        <v>0</v>
      </c>
      <c r="O128" s="845">
        <v>0</v>
      </c>
      <c r="P128" s="845">
        <v>0</v>
      </c>
      <c r="Q128" s="845">
        <v>0</v>
      </c>
      <c r="R128" s="846">
        <v>0</v>
      </c>
      <c r="S128" s="558"/>
      <c r="T128" s="558"/>
      <c r="U128" s="558"/>
      <c r="V128" s="558"/>
      <c r="W128" s="558"/>
      <c r="X128" s="558"/>
      <c r="Y128" s="467"/>
      <c r="Z128" s="559"/>
      <c r="AA128" s="559"/>
      <c r="AB128" s="559"/>
      <c r="AC128" s="559"/>
      <c r="AD128" s="559"/>
      <c r="AE128" s="467"/>
      <c r="AF128" s="467"/>
      <c r="AG128" s="467"/>
      <c r="AH128" s="467"/>
      <c r="AI128" s="467"/>
      <c r="AJ128" s="467"/>
      <c r="AK128" s="467"/>
      <c r="AL128" s="467"/>
      <c r="AM128" s="467"/>
      <c r="AN128" s="467"/>
      <c r="AO128" s="467"/>
      <c r="AP128" s="467"/>
      <c r="AQ128" s="467"/>
      <c r="AR128" s="467"/>
      <c r="AS128" s="467"/>
      <c r="AT128" s="467"/>
      <c r="AU128" s="467"/>
      <c r="AV128" s="467"/>
      <c r="AW128" s="467"/>
      <c r="AX128" s="467"/>
      <c r="AY128" s="467"/>
      <c r="AZ128" s="467"/>
      <c r="BA128" s="467"/>
      <c r="BB128" s="467"/>
      <c r="BC128" s="467"/>
      <c r="BD128" s="467"/>
      <c r="BE128" s="1"/>
      <c r="BF128" s="1"/>
      <c r="BG128" s="11"/>
      <c r="BH128" s="11"/>
      <c r="BI128" s="463"/>
      <c r="BJ128" s="463"/>
      <c r="BK128" s="463"/>
      <c r="BL128" s="463"/>
      <c r="BM128" s="463"/>
      <c r="BN128" s="463"/>
      <c r="BO128" s="463"/>
      <c r="BP128" s="463"/>
      <c r="BQ128" s="463"/>
      <c r="BR128" s="463"/>
      <c r="BS128" s="463"/>
      <c r="BT128" s="463"/>
    </row>
    <row r="129" spans="1:72" ht="15.75" x14ac:dyDescent="0.3">
      <c r="A129" s="1"/>
      <c r="B129" s="201" t="str">
        <f t="shared" si="24"/>
        <v>11 / 58</v>
      </c>
      <c r="C129" s="844" t="s">
        <v>1786</v>
      </c>
      <c r="D129" s="845">
        <v>0</v>
      </c>
      <c r="E129" s="845">
        <v>0</v>
      </c>
      <c r="F129" s="845">
        <v>0</v>
      </c>
      <c r="G129" s="845">
        <v>0</v>
      </c>
      <c r="H129" s="845">
        <v>0</v>
      </c>
      <c r="I129" s="845">
        <v>0</v>
      </c>
      <c r="J129" s="845">
        <v>0</v>
      </c>
      <c r="K129" s="845">
        <v>0</v>
      </c>
      <c r="L129" s="845">
        <v>0</v>
      </c>
      <c r="M129" s="845">
        <v>0</v>
      </c>
      <c r="N129" s="845">
        <v>0</v>
      </c>
      <c r="O129" s="845">
        <v>0</v>
      </c>
      <c r="P129" s="845">
        <v>0</v>
      </c>
      <c r="Q129" s="845">
        <v>0</v>
      </c>
      <c r="R129" s="846">
        <v>0</v>
      </c>
      <c r="S129" s="558"/>
      <c r="T129" s="558"/>
      <c r="U129" s="558"/>
      <c r="V129" s="558"/>
      <c r="W129" s="558"/>
      <c r="X129" s="558"/>
      <c r="Y129" s="467"/>
      <c r="Z129" s="559"/>
      <c r="AA129" s="559"/>
      <c r="AB129" s="559"/>
      <c r="AC129" s="559"/>
      <c r="AD129" s="559"/>
      <c r="AE129" s="467"/>
      <c r="AF129" s="467"/>
      <c r="AG129" s="467"/>
      <c r="AH129" s="467"/>
      <c r="AI129" s="467"/>
      <c r="AJ129" s="467"/>
      <c r="AK129" s="467"/>
      <c r="AL129" s="467"/>
      <c r="AM129" s="467"/>
      <c r="AN129" s="467"/>
      <c r="AO129" s="467"/>
      <c r="AP129" s="467"/>
      <c r="AQ129" s="467"/>
      <c r="AR129" s="467"/>
      <c r="AS129" s="467"/>
      <c r="AT129" s="467"/>
      <c r="AU129" s="467"/>
      <c r="AV129" s="467"/>
      <c r="AW129" s="467"/>
      <c r="AX129" s="467"/>
      <c r="AY129" s="467"/>
      <c r="AZ129" s="467"/>
      <c r="BA129" s="467"/>
      <c r="BB129" s="467"/>
      <c r="BC129" s="467"/>
      <c r="BD129" s="467"/>
      <c r="BE129" s="1"/>
      <c r="BF129" s="1"/>
      <c r="BG129" s="11"/>
      <c r="BH129" s="11"/>
      <c r="BI129" s="463"/>
      <c r="BJ129" s="463"/>
      <c r="BK129" s="463"/>
      <c r="BL129" s="463"/>
      <c r="BM129" s="463"/>
      <c r="BN129" s="463"/>
      <c r="BO129" s="463"/>
      <c r="BP129" s="463"/>
      <c r="BQ129" s="463"/>
      <c r="BR129" s="463"/>
      <c r="BS129" s="463"/>
      <c r="BT129" s="463"/>
    </row>
    <row r="130" spans="1:72" ht="15.75" x14ac:dyDescent="0.3">
      <c r="A130" s="1"/>
      <c r="B130" s="201" t="str">
        <f t="shared" si="24"/>
        <v>12 / 59</v>
      </c>
      <c r="C130" s="844" t="s">
        <v>1787</v>
      </c>
      <c r="D130" s="845">
        <v>0</v>
      </c>
      <c r="E130" s="845">
        <v>0</v>
      </c>
      <c r="F130" s="845">
        <v>0</v>
      </c>
      <c r="G130" s="845">
        <v>0</v>
      </c>
      <c r="H130" s="845">
        <v>0</v>
      </c>
      <c r="I130" s="845">
        <v>0</v>
      </c>
      <c r="J130" s="845">
        <v>0</v>
      </c>
      <c r="K130" s="845">
        <v>0</v>
      </c>
      <c r="L130" s="845">
        <v>0</v>
      </c>
      <c r="M130" s="845">
        <v>0</v>
      </c>
      <c r="N130" s="845">
        <v>0</v>
      </c>
      <c r="O130" s="845">
        <v>0</v>
      </c>
      <c r="P130" s="845">
        <v>0</v>
      </c>
      <c r="Q130" s="845">
        <v>0</v>
      </c>
      <c r="R130" s="846">
        <v>0</v>
      </c>
      <c r="S130" s="558"/>
      <c r="T130" s="558"/>
      <c r="U130" s="558"/>
      <c r="V130" s="558"/>
      <c r="W130" s="558"/>
      <c r="X130" s="558"/>
      <c r="Y130" s="467"/>
      <c r="Z130" s="559"/>
      <c r="AA130" s="559"/>
      <c r="AB130" s="559"/>
      <c r="AC130" s="559"/>
      <c r="AD130" s="559"/>
      <c r="AE130" s="467"/>
      <c r="AF130" s="467"/>
      <c r="AG130" s="467"/>
      <c r="AH130" s="467"/>
      <c r="AI130" s="467"/>
      <c r="AJ130" s="467"/>
      <c r="AK130" s="467"/>
      <c r="AL130" s="467"/>
      <c r="AM130" s="467"/>
      <c r="AN130" s="467"/>
      <c r="AO130" s="467"/>
      <c r="AP130" s="467"/>
      <c r="AQ130" s="467"/>
      <c r="AR130" s="467"/>
      <c r="AS130" s="467"/>
      <c r="AT130" s="467"/>
      <c r="AU130" s="467"/>
      <c r="AV130" s="467"/>
      <c r="AW130" s="467"/>
      <c r="AX130" s="467"/>
      <c r="AY130" s="467"/>
      <c r="AZ130" s="467"/>
      <c r="BA130" s="467"/>
      <c r="BB130" s="467"/>
      <c r="BC130" s="467"/>
      <c r="BD130" s="467"/>
      <c r="BE130" s="1"/>
      <c r="BF130" s="1"/>
      <c r="BG130" s="11"/>
      <c r="BH130" s="11"/>
      <c r="BI130" s="463"/>
      <c r="BJ130" s="463"/>
      <c r="BK130" s="463"/>
      <c r="BL130" s="463"/>
      <c r="BM130" s="463"/>
      <c r="BN130" s="463"/>
      <c r="BO130" s="463"/>
      <c r="BP130" s="463"/>
      <c r="BQ130" s="463"/>
      <c r="BR130" s="463"/>
      <c r="BS130" s="463"/>
      <c r="BT130" s="463"/>
    </row>
    <row r="131" spans="1:72" ht="15.75" x14ac:dyDescent="0.3">
      <c r="A131" s="1"/>
      <c r="B131" s="201" t="str">
        <f t="shared" si="24"/>
        <v>13 / 60</v>
      </c>
      <c r="C131" s="844" t="s">
        <v>1788</v>
      </c>
      <c r="D131" s="845">
        <v>0</v>
      </c>
      <c r="E131" s="845">
        <v>0</v>
      </c>
      <c r="F131" s="845">
        <v>0</v>
      </c>
      <c r="G131" s="845">
        <v>0</v>
      </c>
      <c r="H131" s="845">
        <v>0</v>
      </c>
      <c r="I131" s="845">
        <v>0</v>
      </c>
      <c r="J131" s="845">
        <v>0</v>
      </c>
      <c r="K131" s="845">
        <v>0</v>
      </c>
      <c r="L131" s="845">
        <v>0</v>
      </c>
      <c r="M131" s="845">
        <v>0</v>
      </c>
      <c r="N131" s="845">
        <v>0</v>
      </c>
      <c r="O131" s="845">
        <v>0</v>
      </c>
      <c r="P131" s="845">
        <v>0</v>
      </c>
      <c r="Q131" s="845">
        <v>0</v>
      </c>
      <c r="R131" s="846">
        <v>0</v>
      </c>
      <c r="S131" s="558"/>
      <c r="T131" s="558"/>
      <c r="U131" s="558"/>
      <c r="V131" s="558"/>
      <c r="W131" s="558"/>
      <c r="X131" s="558"/>
      <c r="Y131" s="467"/>
      <c r="Z131" s="559"/>
      <c r="AA131" s="559"/>
      <c r="AB131" s="559"/>
      <c r="AC131" s="559"/>
      <c r="AD131" s="559"/>
      <c r="AE131" s="467"/>
      <c r="AF131" s="467"/>
      <c r="AG131" s="467"/>
      <c r="AH131" s="467"/>
      <c r="AI131" s="467"/>
      <c r="AJ131" s="467"/>
      <c r="AK131" s="467"/>
      <c r="AL131" s="467"/>
      <c r="AM131" s="467"/>
      <c r="AN131" s="467"/>
      <c r="AO131" s="467"/>
      <c r="AP131" s="467"/>
      <c r="AQ131" s="467"/>
      <c r="AR131" s="467"/>
      <c r="AS131" s="467"/>
      <c r="AT131" s="467"/>
      <c r="AU131" s="467"/>
      <c r="AV131" s="467"/>
      <c r="AW131" s="467"/>
      <c r="AX131" s="467"/>
      <c r="AY131" s="467"/>
      <c r="AZ131" s="467"/>
      <c r="BA131" s="467"/>
      <c r="BB131" s="467"/>
      <c r="BC131" s="467"/>
      <c r="BD131" s="467"/>
      <c r="BE131" s="1"/>
      <c r="BF131" s="1"/>
      <c r="BG131" s="11"/>
      <c r="BH131" s="11"/>
      <c r="BI131" s="463"/>
      <c r="BJ131" s="463"/>
      <c r="BK131" s="463"/>
      <c r="BL131" s="463"/>
      <c r="BM131" s="463"/>
      <c r="BN131" s="463"/>
      <c r="BO131" s="463"/>
      <c r="BP131" s="463"/>
      <c r="BQ131" s="463"/>
      <c r="BR131" s="463"/>
      <c r="BS131" s="463"/>
      <c r="BT131" s="463"/>
    </row>
    <row r="132" spans="1:72" ht="15.75" x14ac:dyDescent="0.3">
      <c r="A132" s="1"/>
      <c r="B132" s="201" t="str">
        <f t="shared" si="24"/>
        <v>14 / 61</v>
      </c>
      <c r="C132" s="844" t="s">
        <v>1789</v>
      </c>
      <c r="D132" s="845">
        <v>0</v>
      </c>
      <c r="E132" s="845">
        <v>0</v>
      </c>
      <c r="F132" s="845">
        <v>0</v>
      </c>
      <c r="G132" s="845">
        <v>0</v>
      </c>
      <c r="H132" s="845">
        <v>0</v>
      </c>
      <c r="I132" s="845">
        <v>0</v>
      </c>
      <c r="J132" s="845">
        <v>0</v>
      </c>
      <c r="K132" s="845">
        <v>0</v>
      </c>
      <c r="L132" s="845">
        <v>0</v>
      </c>
      <c r="M132" s="845">
        <v>0</v>
      </c>
      <c r="N132" s="845">
        <v>0</v>
      </c>
      <c r="O132" s="845">
        <v>0</v>
      </c>
      <c r="P132" s="845">
        <v>0</v>
      </c>
      <c r="Q132" s="845">
        <v>0</v>
      </c>
      <c r="R132" s="846">
        <v>0</v>
      </c>
      <c r="S132" s="558"/>
      <c r="T132" s="558"/>
      <c r="U132" s="558"/>
      <c r="V132" s="558"/>
      <c r="W132" s="558"/>
      <c r="X132" s="558"/>
      <c r="Y132" s="467"/>
      <c r="Z132" s="559"/>
      <c r="AA132" s="559"/>
      <c r="AB132" s="559"/>
      <c r="AC132" s="559"/>
      <c r="AD132" s="559"/>
      <c r="AE132" s="467"/>
      <c r="AF132" s="467"/>
      <c r="AG132" s="467"/>
      <c r="AH132" s="467"/>
      <c r="AI132" s="467"/>
      <c r="AJ132" s="467"/>
      <c r="AK132" s="467"/>
      <c r="AL132" s="467"/>
      <c r="AM132" s="467"/>
      <c r="AN132" s="467"/>
      <c r="AO132" s="467"/>
      <c r="AP132" s="467"/>
      <c r="AQ132" s="467"/>
      <c r="AR132" s="467"/>
      <c r="AS132" s="467"/>
      <c r="AT132" s="467"/>
      <c r="AU132" s="467"/>
      <c r="AV132" s="467"/>
      <c r="AW132" s="467"/>
      <c r="AX132" s="467"/>
      <c r="AY132" s="467"/>
      <c r="AZ132" s="467"/>
      <c r="BA132" s="467"/>
      <c r="BB132" s="467"/>
      <c r="BC132" s="467"/>
      <c r="BD132" s="467"/>
      <c r="BE132" s="1"/>
      <c r="BF132" s="1"/>
      <c r="BG132" s="11"/>
      <c r="BH132" s="11"/>
      <c r="BI132" s="463"/>
      <c r="BJ132" s="463"/>
      <c r="BK132" s="463"/>
      <c r="BL132" s="463"/>
      <c r="BM132" s="463"/>
      <c r="BN132" s="463"/>
      <c r="BO132" s="463"/>
      <c r="BP132" s="463"/>
      <c r="BQ132" s="463"/>
      <c r="BR132" s="463"/>
      <c r="BS132" s="463"/>
      <c r="BT132" s="463"/>
    </row>
    <row r="133" spans="1:72" ht="15.75" x14ac:dyDescent="0.3">
      <c r="A133" s="1"/>
      <c r="B133" s="201" t="str">
        <f t="shared" si="24"/>
        <v>15 / 62</v>
      </c>
      <c r="C133" s="844" t="s">
        <v>1790</v>
      </c>
      <c r="D133" s="845">
        <v>0</v>
      </c>
      <c r="E133" s="845">
        <v>0</v>
      </c>
      <c r="F133" s="845">
        <v>0</v>
      </c>
      <c r="G133" s="845">
        <v>0</v>
      </c>
      <c r="H133" s="845">
        <v>0</v>
      </c>
      <c r="I133" s="845">
        <v>0</v>
      </c>
      <c r="J133" s="845">
        <v>0</v>
      </c>
      <c r="K133" s="845">
        <v>0</v>
      </c>
      <c r="L133" s="845">
        <v>0</v>
      </c>
      <c r="M133" s="845">
        <v>0</v>
      </c>
      <c r="N133" s="845">
        <v>0</v>
      </c>
      <c r="O133" s="845">
        <v>0</v>
      </c>
      <c r="P133" s="845">
        <v>0</v>
      </c>
      <c r="Q133" s="845">
        <v>0</v>
      </c>
      <c r="R133" s="846">
        <v>0</v>
      </c>
      <c r="S133" s="558"/>
      <c r="T133" s="558"/>
      <c r="U133" s="558"/>
      <c r="V133" s="558"/>
      <c r="W133" s="558"/>
      <c r="X133" s="558"/>
      <c r="Y133" s="467"/>
      <c r="Z133" s="559"/>
      <c r="AA133" s="559"/>
      <c r="AB133" s="559"/>
      <c r="AC133" s="559"/>
      <c r="AD133" s="559"/>
      <c r="AE133" s="467"/>
      <c r="AF133" s="467"/>
      <c r="AG133" s="467"/>
      <c r="AH133" s="467"/>
      <c r="AI133" s="467"/>
      <c r="AJ133" s="467"/>
      <c r="AK133" s="467"/>
      <c r="AL133" s="467"/>
      <c r="AM133" s="467"/>
      <c r="AN133" s="467"/>
      <c r="AO133" s="467"/>
      <c r="AP133" s="467"/>
      <c r="AQ133" s="467"/>
      <c r="AR133" s="467"/>
      <c r="AS133" s="467"/>
      <c r="AT133" s="467"/>
      <c r="AU133" s="467"/>
      <c r="AV133" s="467"/>
      <c r="AW133" s="467"/>
      <c r="AX133" s="467"/>
      <c r="AY133" s="467"/>
      <c r="AZ133" s="467"/>
      <c r="BA133" s="467"/>
      <c r="BB133" s="467"/>
      <c r="BC133" s="467"/>
      <c r="BD133" s="467"/>
      <c r="BE133" s="1"/>
      <c r="BF133" s="1"/>
      <c r="BG133" s="11"/>
      <c r="BH133" s="11"/>
      <c r="BI133" s="463"/>
      <c r="BJ133" s="463"/>
      <c r="BK133" s="463"/>
      <c r="BL133" s="463"/>
      <c r="BM133" s="463"/>
      <c r="BN133" s="463"/>
      <c r="BO133" s="463"/>
      <c r="BP133" s="463"/>
      <c r="BQ133" s="463"/>
      <c r="BR133" s="463"/>
      <c r="BS133" s="463"/>
      <c r="BT133" s="463"/>
    </row>
    <row r="134" spans="1:72" ht="15.75" x14ac:dyDescent="0.3">
      <c r="A134" s="1"/>
      <c r="B134" s="201" t="str">
        <f t="shared" si="24"/>
        <v>16 / 63</v>
      </c>
      <c r="C134" s="844" t="s">
        <v>1791</v>
      </c>
      <c r="D134" s="845">
        <v>0</v>
      </c>
      <c r="E134" s="845">
        <v>0</v>
      </c>
      <c r="F134" s="845">
        <v>0</v>
      </c>
      <c r="G134" s="845">
        <v>0</v>
      </c>
      <c r="H134" s="845">
        <v>0</v>
      </c>
      <c r="I134" s="845">
        <v>0</v>
      </c>
      <c r="J134" s="845">
        <v>0</v>
      </c>
      <c r="K134" s="845">
        <v>0</v>
      </c>
      <c r="L134" s="845">
        <v>0</v>
      </c>
      <c r="M134" s="845">
        <v>0</v>
      </c>
      <c r="N134" s="845">
        <v>0</v>
      </c>
      <c r="O134" s="845">
        <v>0</v>
      </c>
      <c r="P134" s="845">
        <v>0</v>
      </c>
      <c r="Q134" s="845">
        <v>0</v>
      </c>
      <c r="R134" s="846">
        <v>0</v>
      </c>
      <c r="S134" s="558"/>
      <c r="T134" s="558"/>
      <c r="U134" s="558"/>
      <c r="V134" s="558"/>
      <c r="W134" s="558"/>
      <c r="X134" s="558"/>
      <c r="Y134" s="467"/>
      <c r="Z134" s="559"/>
      <c r="AA134" s="559"/>
      <c r="AB134" s="559"/>
      <c r="AC134" s="559"/>
      <c r="AD134" s="559"/>
      <c r="AE134" s="467"/>
      <c r="AF134" s="467"/>
      <c r="AG134" s="467"/>
      <c r="AH134" s="467"/>
      <c r="AI134" s="467"/>
      <c r="AJ134" s="467"/>
      <c r="AK134" s="467"/>
      <c r="AL134" s="467"/>
      <c r="AM134" s="467"/>
      <c r="AN134" s="467"/>
      <c r="AO134" s="467"/>
      <c r="AP134" s="467"/>
      <c r="AQ134" s="467"/>
      <c r="AR134" s="467"/>
      <c r="AS134" s="467"/>
      <c r="AT134" s="467"/>
      <c r="AU134" s="467"/>
      <c r="AV134" s="467"/>
      <c r="AW134" s="467"/>
      <c r="AX134" s="467"/>
      <c r="AY134" s="467"/>
      <c r="AZ134" s="467"/>
      <c r="BA134" s="467"/>
      <c r="BB134" s="467"/>
      <c r="BC134" s="467"/>
      <c r="BD134" s="467"/>
      <c r="BE134" s="1"/>
      <c r="BF134" s="1"/>
      <c r="BG134" s="11"/>
      <c r="BH134" s="11"/>
      <c r="BI134" s="463"/>
      <c r="BJ134" s="463"/>
      <c r="BK134" s="463"/>
      <c r="BL134" s="463"/>
      <c r="BM134" s="463"/>
      <c r="BN134" s="463"/>
      <c r="BO134" s="463"/>
      <c r="BP134" s="463"/>
      <c r="BQ134" s="463"/>
      <c r="BR134" s="463"/>
      <c r="BS134" s="463"/>
      <c r="BT134" s="463"/>
    </row>
    <row r="135" spans="1:72" ht="15.75" x14ac:dyDescent="0.3">
      <c r="A135" s="1"/>
      <c r="B135" s="201" t="str">
        <f t="shared" si="24"/>
        <v>17 / 64</v>
      </c>
      <c r="C135" s="844" t="s">
        <v>1792</v>
      </c>
      <c r="D135" s="845">
        <v>0</v>
      </c>
      <c r="E135" s="845">
        <v>0</v>
      </c>
      <c r="F135" s="845">
        <v>0</v>
      </c>
      <c r="G135" s="845">
        <v>0</v>
      </c>
      <c r="H135" s="845">
        <v>0</v>
      </c>
      <c r="I135" s="845">
        <v>0</v>
      </c>
      <c r="J135" s="845">
        <v>0</v>
      </c>
      <c r="K135" s="845">
        <v>0</v>
      </c>
      <c r="L135" s="845">
        <v>0</v>
      </c>
      <c r="M135" s="845">
        <v>0</v>
      </c>
      <c r="N135" s="845">
        <v>0</v>
      </c>
      <c r="O135" s="845">
        <v>0</v>
      </c>
      <c r="P135" s="845">
        <v>0</v>
      </c>
      <c r="Q135" s="845">
        <v>0</v>
      </c>
      <c r="R135" s="846">
        <v>0</v>
      </c>
      <c r="S135" s="558"/>
      <c r="T135" s="558"/>
      <c r="U135" s="558"/>
      <c r="V135" s="558"/>
      <c r="W135" s="558"/>
      <c r="X135" s="558"/>
      <c r="Y135" s="467"/>
      <c r="Z135" s="559"/>
      <c r="AA135" s="559"/>
      <c r="AB135" s="559"/>
      <c r="AC135" s="559"/>
      <c r="AD135" s="559"/>
      <c r="AE135" s="467"/>
      <c r="AF135" s="467"/>
      <c r="AG135" s="467"/>
      <c r="AH135" s="467"/>
      <c r="AI135" s="467"/>
      <c r="AJ135" s="467"/>
      <c r="AK135" s="467"/>
      <c r="AL135" s="467"/>
      <c r="AM135" s="467"/>
      <c r="AN135" s="467"/>
      <c r="AO135" s="467"/>
      <c r="AP135" s="467"/>
      <c r="AQ135" s="467"/>
      <c r="AR135" s="467"/>
      <c r="AS135" s="467"/>
      <c r="AT135" s="467"/>
      <c r="AU135" s="467"/>
      <c r="AV135" s="467"/>
      <c r="AW135" s="467"/>
      <c r="AX135" s="467"/>
      <c r="AY135" s="467"/>
      <c r="AZ135" s="467"/>
      <c r="BA135" s="467"/>
      <c r="BB135" s="467"/>
      <c r="BC135" s="467"/>
      <c r="BD135" s="467"/>
      <c r="BE135" s="1"/>
      <c r="BF135" s="1"/>
      <c r="BG135" s="11"/>
      <c r="BH135" s="11"/>
      <c r="BI135" s="463"/>
      <c r="BJ135" s="463"/>
      <c r="BK135" s="463"/>
      <c r="BL135" s="463"/>
      <c r="BM135" s="463"/>
      <c r="BN135" s="463"/>
      <c r="BO135" s="463"/>
      <c r="BP135" s="463"/>
      <c r="BQ135" s="463"/>
      <c r="BR135" s="463"/>
      <c r="BS135" s="463"/>
      <c r="BT135" s="463"/>
    </row>
    <row r="136" spans="1:72" ht="15.75" x14ac:dyDescent="0.3">
      <c r="A136" s="1"/>
      <c r="B136" s="201" t="str">
        <f t="shared" si="24"/>
        <v>18 / 65</v>
      </c>
      <c r="C136" s="844" t="s">
        <v>1793</v>
      </c>
      <c r="D136" s="845">
        <v>0</v>
      </c>
      <c r="E136" s="845">
        <v>0</v>
      </c>
      <c r="F136" s="845">
        <v>0</v>
      </c>
      <c r="G136" s="845">
        <v>0</v>
      </c>
      <c r="H136" s="845">
        <v>0</v>
      </c>
      <c r="I136" s="845">
        <v>0</v>
      </c>
      <c r="J136" s="845">
        <v>0</v>
      </c>
      <c r="K136" s="845">
        <v>0</v>
      </c>
      <c r="L136" s="845">
        <v>0</v>
      </c>
      <c r="M136" s="845">
        <v>0</v>
      </c>
      <c r="N136" s="845">
        <v>0</v>
      </c>
      <c r="O136" s="845">
        <v>0</v>
      </c>
      <c r="P136" s="845">
        <v>0</v>
      </c>
      <c r="Q136" s="845">
        <v>0</v>
      </c>
      <c r="R136" s="846">
        <v>0</v>
      </c>
      <c r="S136" s="558"/>
      <c r="T136" s="558"/>
      <c r="U136" s="558"/>
      <c r="V136" s="558"/>
      <c r="W136" s="558"/>
      <c r="X136" s="558"/>
      <c r="Y136" s="467"/>
      <c r="Z136" s="559"/>
      <c r="AA136" s="559"/>
      <c r="AB136" s="559"/>
      <c r="AC136" s="559"/>
      <c r="AD136" s="559"/>
      <c r="AE136" s="467"/>
      <c r="AF136" s="467"/>
      <c r="AG136" s="467"/>
      <c r="AH136" s="467"/>
      <c r="AI136" s="467"/>
      <c r="AJ136" s="467"/>
      <c r="AK136" s="467"/>
      <c r="AL136" s="467"/>
      <c r="AM136" s="467"/>
      <c r="AN136" s="467"/>
      <c r="AO136" s="467"/>
      <c r="AP136" s="467"/>
      <c r="AQ136" s="467"/>
      <c r="AR136" s="467"/>
      <c r="AS136" s="467"/>
      <c r="AT136" s="467"/>
      <c r="AU136" s="467"/>
      <c r="AV136" s="467"/>
      <c r="AW136" s="467"/>
      <c r="AX136" s="467"/>
      <c r="AY136" s="467"/>
      <c r="AZ136" s="467"/>
      <c r="BA136" s="467"/>
      <c r="BB136" s="467"/>
      <c r="BC136" s="467"/>
      <c r="BD136" s="467"/>
      <c r="BE136" s="1"/>
      <c r="BF136" s="1"/>
      <c r="BG136" s="11"/>
      <c r="BH136" s="11"/>
      <c r="BI136" s="463"/>
      <c r="BJ136" s="463"/>
      <c r="BK136" s="463"/>
      <c r="BL136" s="463"/>
      <c r="BM136" s="463"/>
      <c r="BN136" s="463"/>
      <c r="BO136" s="463"/>
      <c r="BP136" s="463"/>
      <c r="BQ136" s="463"/>
      <c r="BR136" s="463"/>
      <c r="BS136" s="463"/>
      <c r="BT136" s="463"/>
    </row>
    <row r="137" spans="1:72" ht="15.75" x14ac:dyDescent="0.3">
      <c r="A137" s="1"/>
      <c r="B137" s="201" t="str">
        <f t="shared" si="24"/>
        <v>19 / 66</v>
      </c>
      <c r="C137" s="844" t="s">
        <v>1794</v>
      </c>
      <c r="D137" s="845">
        <v>0</v>
      </c>
      <c r="E137" s="845">
        <v>0</v>
      </c>
      <c r="F137" s="845">
        <v>0</v>
      </c>
      <c r="G137" s="845">
        <v>0</v>
      </c>
      <c r="H137" s="845">
        <v>0</v>
      </c>
      <c r="I137" s="845">
        <v>0</v>
      </c>
      <c r="J137" s="845">
        <v>0</v>
      </c>
      <c r="K137" s="845">
        <v>0</v>
      </c>
      <c r="L137" s="845">
        <v>0</v>
      </c>
      <c r="M137" s="845">
        <v>0</v>
      </c>
      <c r="N137" s="845">
        <v>0</v>
      </c>
      <c r="O137" s="845">
        <v>0</v>
      </c>
      <c r="P137" s="845">
        <v>0</v>
      </c>
      <c r="Q137" s="845">
        <v>0</v>
      </c>
      <c r="R137" s="846">
        <v>0</v>
      </c>
      <c r="S137" s="558"/>
      <c r="T137" s="558"/>
      <c r="U137" s="558"/>
      <c r="V137" s="558"/>
      <c r="W137" s="558"/>
      <c r="X137" s="558"/>
      <c r="Y137" s="467"/>
      <c r="Z137" s="559"/>
      <c r="AA137" s="559"/>
      <c r="AB137" s="559"/>
      <c r="AC137" s="559"/>
      <c r="AD137" s="559"/>
      <c r="AE137" s="467"/>
      <c r="AF137" s="467"/>
      <c r="AG137" s="467"/>
      <c r="AH137" s="467"/>
      <c r="AI137" s="467"/>
      <c r="AJ137" s="467"/>
      <c r="AK137" s="467"/>
      <c r="AL137" s="467"/>
      <c r="AM137" s="467"/>
      <c r="AN137" s="467"/>
      <c r="AO137" s="467"/>
      <c r="AP137" s="467"/>
      <c r="AQ137" s="467"/>
      <c r="AR137" s="467"/>
      <c r="AS137" s="467"/>
      <c r="AT137" s="467"/>
      <c r="AU137" s="467"/>
      <c r="AV137" s="467"/>
      <c r="AW137" s="467"/>
      <c r="AX137" s="467"/>
      <c r="AY137" s="467"/>
      <c r="AZ137" s="467"/>
      <c r="BA137" s="467"/>
      <c r="BB137" s="467"/>
      <c r="BC137" s="467"/>
      <c r="BD137" s="467"/>
      <c r="BE137" s="1"/>
      <c r="BF137" s="1"/>
      <c r="BG137" s="11"/>
      <c r="BH137" s="11"/>
      <c r="BI137" s="463"/>
      <c r="BJ137" s="463"/>
      <c r="BK137" s="463"/>
      <c r="BL137" s="463"/>
      <c r="BM137" s="463"/>
      <c r="BN137" s="463"/>
      <c r="BO137" s="463"/>
      <c r="BP137" s="463"/>
      <c r="BQ137" s="463"/>
      <c r="BR137" s="463"/>
      <c r="BS137" s="463"/>
      <c r="BT137" s="463"/>
    </row>
    <row r="138" spans="1:72" ht="15.75" x14ac:dyDescent="0.3">
      <c r="A138" s="1"/>
      <c r="B138" s="201" t="str">
        <f t="shared" si="24"/>
        <v>20 / 67</v>
      </c>
      <c r="C138" s="844" t="s">
        <v>1795</v>
      </c>
      <c r="D138" s="845">
        <v>0</v>
      </c>
      <c r="E138" s="845">
        <v>0</v>
      </c>
      <c r="F138" s="845">
        <v>0</v>
      </c>
      <c r="G138" s="845">
        <v>0</v>
      </c>
      <c r="H138" s="845">
        <v>0</v>
      </c>
      <c r="I138" s="845">
        <v>0</v>
      </c>
      <c r="J138" s="845">
        <v>0</v>
      </c>
      <c r="K138" s="845">
        <v>0</v>
      </c>
      <c r="L138" s="845">
        <v>0</v>
      </c>
      <c r="M138" s="845">
        <v>0</v>
      </c>
      <c r="N138" s="845">
        <v>0</v>
      </c>
      <c r="O138" s="845">
        <v>0</v>
      </c>
      <c r="P138" s="845">
        <v>0</v>
      </c>
      <c r="Q138" s="845">
        <v>0</v>
      </c>
      <c r="R138" s="846">
        <v>0</v>
      </c>
      <c r="S138" s="558"/>
      <c r="T138" s="558"/>
      <c r="U138" s="558"/>
      <c r="V138" s="558"/>
      <c r="W138" s="558"/>
      <c r="X138" s="558"/>
      <c r="Y138" s="467"/>
      <c r="Z138" s="559"/>
      <c r="AA138" s="559"/>
      <c r="AB138" s="559"/>
      <c r="AC138" s="559"/>
      <c r="AD138" s="559"/>
      <c r="AE138" s="467"/>
      <c r="AF138" s="467"/>
      <c r="AG138" s="467"/>
      <c r="AH138" s="467"/>
      <c r="AI138" s="467"/>
      <c r="AJ138" s="467"/>
      <c r="AK138" s="467"/>
      <c r="AL138" s="467"/>
      <c r="AM138" s="467"/>
      <c r="AN138" s="467"/>
      <c r="AO138" s="467"/>
      <c r="AP138" s="467"/>
      <c r="AQ138" s="467"/>
      <c r="AR138" s="467"/>
      <c r="AS138" s="467"/>
      <c r="AT138" s="467"/>
      <c r="AU138" s="467"/>
      <c r="AV138" s="467"/>
      <c r="AW138" s="467"/>
      <c r="AX138" s="467"/>
      <c r="AY138" s="467"/>
      <c r="AZ138" s="467"/>
      <c r="BA138" s="467"/>
      <c r="BB138" s="467"/>
      <c r="BC138" s="467"/>
      <c r="BD138" s="467"/>
      <c r="BE138" s="1"/>
      <c r="BF138" s="1"/>
      <c r="BG138" s="11"/>
      <c r="BH138" s="11"/>
      <c r="BI138" s="463"/>
      <c r="BJ138" s="463"/>
      <c r="BK138" s="463"/>
      <c r="BL138" s="463"/>
      <c r="BM138" s="463"/>
      <c r="BN138" s="463"/>
      <c r="BO138" s="463"/>
      <c r="BP138" s="463"/>
      <c r="BQ138" s="463"/>
      <c r="BR138" s="463"/>
      <c r="BS138" s="463"/>
      <c r="BT138" s="463"/>
    </row>
    <row r="139" spans="1:72" ht="15.75" x14ac:dyDescent="0.3">
      <c r="A139" s="1"/>
      <c r="B139" s="201" t="str">
        <f t="shared" si="24"/>
        <v>21 / 68</v>
      </c>
      <c r="C139" s="844" t="s">
        <v>1796</v>
      </c>
      <c r="D139" s="845">
        <v>0</v>
      </c>
      <c r="E139" s="845">
        <v>0</v>
      </c>
      <c r="F139" s="845">
        <v>0</v>
      </c>
      <c r="G139" s="845">
        <v>0</v>
      </c>
      <c r="H139" s="845">
        <v>0</v>
      </c>
      <c r="I139" s="845">
        <v>0</v>
      </c>
      <c r="J139" s="845">
        <v>0</v>
      </c>
      <c r="K139" s="845">
        <v>0</v>
      </c>
      <c r="L139" s="845">
        <v>0</v>
      </c>
      <c r="M139" s="845">
        <v>0</v>
      </c>
      <c r="N139" s="845">
        <v>0</v>
      </c>
      <c r="O139" s="845">
        <v>0</v>
      </c>
      <c r="P139" s="845">
        <v>0</v>
      </c>
      <c r="Q139" s="845">
        <v>0</v>
      </c>
      <c r="R139" s="846">
        <v>0</v>
      </c>
      <c r="S139" s="558"/>
      <c r="T139" s="558"/>
      <c r="U139" s="558"/>
      <c r="V139" s="558"/>
      <c r="W139" s="558"/>
      <c r="X139" s="558"/>
      <c r="Y139" s="467"/>
      <c r="Z139" s="559"/>
      <c r="AA139" s="559"/>
      <c r="AB139" s="559"/>
      <c r="AC139" s="559"/>
      <c r="AD139" s="559"/>
      <c r="AE139" s="467"/>
      <c r="AF139" s="467"/>
      <c r="AG139" s="467"/>
      <c r="AH139" s="467"/>
      <c r="AI139" s="467"/>
      <c r="AJ139" s="467"/>
      <c r="AK139" s="467"/>
      <c r="AL139" s="467"/>
      <c r="AM139" s="467"/>
      <c r="AN139" s="467"/>
      <c r="AO139" s="467"/>
      <c r="AP139" s="467"/>
      <c r="AQ139" s="467"/>
      <c r="AR139" s="467"/>
      <c r="AS139" s="467"/>
      <c r="AT139" s="467"/>
      <c r="AU139" s="467"/>
      <c r="AV139" s="467"/>
      <c r="AW139" s="467"/>
      <c r="AX139" s="467"/>
      <c r="AY139" s="467"/>
      <c r="AZ139" s="467"/>
      <c r="BA139" s="467"/>
      <c r="BB139" s="467"/>
      <c r="BC139" s="467"/>
      <c r="BD139" s="467"/>
      <c r="BE139" s="1"/>
      <c r="BF139" s="1"/>
      <c r="BG139" s="11"/>
      <c r="BH139" s="11"/>
      <c r="BI139" s="463"/>
      <c r="BJ139" s="463"/>
      <c r="BK139" s="463"/>
      <c r="BL139" s="463"/>
      <c r="BM139" s="463"/>
      <c r="BN139" s="463"/>
      <c r="BO139" s="463"/>
      <c r="BP139" s="463"/>
      <c r="BQ139" s="463"/>
      <c r="BR139" s="463"/>
      <c r="BS139" s="463"/>
      <c r="BT139" s="463"/>
    </row>
    <row r="140" spans="1:72" ht="15.75" x14ac:dyDescent="0.3">
      <c r="A140" s="1"/>
      <c r="B140" s="201" t="str">
        <f t="shared" si="24"/>
        <v>22 / 69</v>
      </c>
      <c r="C140" s="844" t="s">
        <v>1797</v>
      </c>
      <c r="D140" s="845">
        <v>0</v>
      </c>
      <c r="E140" s="845">
        <v>0</v>
      </c>
      <c r="F140" s="845">
        <v>0</v>
      </c>
      <c r="G140" s="845">
        <v>0</v>
      </c>
      <c r="H140" s="845">
        <v>0</v>
      </c>
      <c r="I140" s="845">
        <v>0</v>
      </c>
      <c r="J140" s="845">
        <v>0</v>
      </c>
      <c r="K140" s="845">
        <v>0</v>
      </c>
      <c r="L140" s="845">
        <v>0</v>
      </c>
      <c r="M140" s="845">
        <v>0</v>
      </c>
      <c r="N140" s="845">
        <v>0</v>
      </c>
      <c r="O140" s="845">
        <v>0</v>
      </c>
      <c r="P140" s="845">
        <v>0</v>
      </c>
      <c r="Q140" s="845">
        <v>0</v>
      </c>
      <c r="R140" s="846">
        <v>0</v>
      </c>
      <c r="S140" s="558"/>
      <c r="T140" s="558"/>
      <c r="U140" s="558"/>
      <c r="V140" s="558"/>
      <c r="W140" s="558"/>
      <c r="X140" s="558"/>
      <c r="Y140" s="467"/>
      <c r="Z140" s="559"/>
      <c r="AA140" s="559"/>
      <c r="AB140" s="559"/>
      <c r="AC140" s="559"/>
      <c r="AD140" s="559"/>
      <c r="AE140" s="467"/>
      <c r="AF140" s="467"/>
      <c r="AG140" s="467"/>
      <c r="AH140" s="467"/>
      <c r="AI140" s="467"/>
      <c r="AJ140" s="467"/>
      <c r="AK140" s="467"/>
      <c r="AL140" s="467"/>
      <c r="AM140" s="467"/>
      <c r="AN140" s="467"/>
      <c r="AO140" s="467"/>
      <c r="AP140" s="467"/>
      <c r="AQ140" s="467"/>
      <c r="AR140" s="467"/>
      <c r="AS140" s="467"/>
      <c r="AT140" s="467"/>
      <c r="AU140" s="467"/>
      <c r="AV140" s="467"/>
      <c r="AW140" s="467"/>
      <c r="AX140" s="467"/>
      <c r="AY140" s="467"/>
      <c r="AZ140" s="467"/>
      <c r="BA140" s="467"/>
      <c r="BB140" s="467"/>
      <c r="BC140" s="467"/>
      <c r="BD140" s="467"/>
      <c r="BE140" s="1"/>
      <c r="BF140" s="1"/>
      <c r="BG140" s="11"/>
      <c r="BH140" s="11"/>
      <c r="BI140" s="463"/>
      <c r="BJ140" s="463"/>
      <c r="BK140" s="463"/>
      <c r="BL140" s="463"/>
      <c r="BM140" s="463"/>
      <c r="BN140" s="463"/>
      <c r="BO140" s="463"/>
      <c r="BP140" s="463"/>
      <c r="BQ140" s="463"/>
      <c r="BR140" s="463"/>
      <c r="BS140" s="463"/>
      <c r="BT140" s="463"/>
    </row>
    <row r="141" spans="1:72" ht="15.75" x14ac:dyDescent="0.3">
      <c r="A141" s="1"/>
      <c r="B141" s="201" t="str">
        <f t="shared" si="24"/>
        <v>23 / 70</v>
      </c>
      <c r="C141" s="844" t="s">
        <v>1798</v>
      </c>
      <c r="D141" s="845">
        <v>0</v>
      </c>
      <c r="E141" s="845">
        <v>0</v>
      </c>
      <c r="F141" s="845">
        <v>0</v>
      </c>
      <c r="G141" s="845">
        <v>0</v>
      </c>
      <c r="H141" s="845">
        <v>0</v>
      </c>
      <c r="I141" s="845">
        <v>0</v>
      </c>
      <c r="J141" s="845">
        <v>0</v>
      </c>
      <c r="K141" s="845">
        <v>0</v>
      </c>
      <c r="L141" s="845">
        <v>0</v>
      </c>
      <c r="M141" s="845">
        <v>0</v>
      </c>
      <c r="N141" s="845">
        <v>0</v>
      </c>
      <c r="O141" s="845">
        <v>0</v>
      </c>
      <c r="P141" s="845">
        <v>0</v>
      </c>
      <c r="Q141" s="845">
        <v>0</v>
      </c>
      <c r="R141" s="846">
        <v>0</v>
      </c>
      <c r="S141" s="558"/>
      <c r="T141" s="558"/>
      <c r="U141" s="558"/>
      <c r="V141" s="558"/>
      <c r="W141" s="558"/>
      <c r="X141" s="558"/>
      <c r="Y141" s="467"/>
      <c r="Z141" s="559"/>
      <c r="AA141" s="559"/>
      <c r="AB141" s="559"/>
      <c r="AC141" s="559"/>
      <c r="AD141" s="559"/>
      <c r="AE141" s="467"/>
      <c r="AF141" s="467"/>
      <c r="AG141" s="467"/>
      <c r="AH141" s="467"/>
      <c r="AI141" s="467"/>
      <c r="AJ141" s="467"/>
      <c r="AK141" s="467"/>
      <c r="AL141" s="467"/>
      <c r="AM141" s="467"/>
      <c r="AN141" s="467"/>
      <c r="AO141" s="467"/>
      <c r="AP141" s="467"/>
      <c r="AQ141" s="467"/>
      <c r="AR141" s="467"/>
      <c r="AS141" s="467"/>
      <c r="AT141" s="467"/>
      <c r="AU141" s="467"/>
      <c r="AV141" s="467"/>
      <c r="AW141" s="467"/>
      <c r="AX141" s="467"/>
      <c r="AY141" s="467"/>
      <c r="AZ141" s="467"/>
      <c r="BA141" s="467"/>
      <c r="BB141" s="467"/>
      <c r="BC141" s="467"/>
      <c r="BD141" s="467"/>
      <c r="BE141" s="1"/>
      <c r="BF141" s="1"/>
      <c r="BG141" s="11"/>
      <c r="BH141" s="11"/>
      <c r="BI141" s="463"/>
      <c r="BJ141" s="463"/>
      <c r="BK141" s="463"/>
      <c r="BL141" s="463"/>
      <c r="BM141" s="463"/>
      <c r="BN141" s="463"/>
      <c r="BO141" s="463"/>
      <c r="BP141" s="463"/>
      <c r="BQ141" s="463"/>
      <c r="BR141" s="463"/>
      <c r="BS141" s="463"/>
      <c r="BT141" s="463"/>
    </row>
    <row r="142" spans="1:72" ht="15.75" x14ac:dyDescent="0.3">
      <c r="A142" s="1"/>
      <c r="B142" s="201" t="str">
        <f t="shared" si="24"/>
        <v>24 / 71</v>
      </c>
      <c r="C142" s="844" t="s">
        <v>1799</v>
      </c>
      <c r="D142" s="845">
        <v>0</v>
      </c>
      <c r="E142" s="845">
        <v>0</v>
      </c>
      <c r="F142" s="845">
        <v>0</v>
      </c>
      <c r="G142" s="845">
        <v>0</v>
      </c>
      <c r="H142" s="845">
        <v>0</v>
      </c>
      <c r="I142" s="845">
        <v>0</v>
      </c>
      <c r="J142" s="845">
        <v>0</v>
      </c>
      <c r="K142" s="845">
        <v>0</v>
      </c>
      <c r="L142" s="845">
        <v>0</v>
      </c>
      <c r="M142" s="845">
        <v>0</v>
      </c>
      <c r="N142" s="845">
        <v>0</v>
      </c>
      <c r="O142" s="845">
        <v>0</v>
      </c>
      <c r="P142" s="845">
        <v>0</v>
      </c>
      <c r="Q142" s="845">
        <v>0</v>
      </c>
      <c r="R142" s="846">
        <v>0</v>
      </c>
      <c r="S142" s="558"/>
      <c r="T142" s="558"/>
      <c r="U142" s="558"/>
      <c r="V142" s="558"/>
      <c r="W142" s="558"/>
      <c r="X142" s="558"/>
      <c r="Y142" s="467"/>
      <c r="Z142" s="559"/>
      <c r="AA142" s="559"/>
      <c r="AB142" s="559"/>
      <c r="AC142" s="559"/>
      <c r="AD142" s="559"/>
      <c r="AE142" s="467"/>
      <c r="AF142" s="467"/>
      <c r="AG142" s="467"/>
      <c r="AH142" s="467"/>
      <c r="AI142" s="467"/>
      <c r="AJ142" s="467"/>
      <c r="AK142" s="467"/>
      <c r="AL142" s="467"/>
      <c r="AM142" s="467"/>
      <c r="AN142" s="467"/>
      <c r="AO142" s="467"/>
      <c r="AP142" s="467"/>
      <c r="AQ142" s="467"/>
      <c r="AR142" s="467"/>
      <c r="AS142" s="467"/>
      <c r="AT142" s="467"/>
      <c r="AU142" s="467"/>
      <c r="AV142" s="467"/>
      <c r="AW142" s="467"/>
      <c r="AX142" s="467"/>
      <c r="AY142" s="467"/>
      <c r="AZ142" s="467"/>
      <c r="BA142" s="467"/>
      <c r="BB142" s="467"/>
      <c r="BC142" s="467"/>
      <c r="BD142" s="467"/>
      <c r="BE142" s="1"/>
      <c r="BF142" s="1"/>
      <c r="BG142" s="11"/>
      <c r="BH142" s="11"/>
      <c r="BI142" s="463"/>
      <c r="BJ142" s="463"/>
      <c r="BK142" s="463"/>
      <c r="BL142" s="463"/>
      <c r="BM142" s="463"/>
      <c r="BN142" s="463"/>
      <c r="BO142" s="463"/>
      <c r="BP142" s="463"/>
      <c r="BQ142" s="463"/>
      <c r="BR142" s="463"/>
      <c r="BS142" s="463"/>
      <c r="BT142" s="463"/>
    </row>
    <row r="143" spans="1:72" ht="15.75" x14ac:dyDescent="0.3">
      <c r="A143" s="1"/>
      <c r="B143" s="201" t="str">
        <f t="shared" si="24"/>
        <v>25 / 72</v>
      </c>
      <c r="C143" s="844" t="s">
        <v>1800</v>
      </c>
      <c r="D143" s="845">
        <v>0</v>
      </c>
      <c r="E143" s="845">
        <v>0</v>
      </c>
      <c r="F143" s="845">
        <v>0</v>
      </c>
      <c r="G143" s="845">
        <v>0</v>
      </c>
      <c r="H143" s="845">
        <v>0</v>
      </c>
      <c r="I143" s="845">
        <v>0</v>
      </c>
      <c r="J143" s="845">
        <v>0</v>
      </c>
      <c r="K143" s="845">
        <v>0</v>
      </c>
      <c r="L143" s="845">
        <v>0</v>
      </c>
      <c r="M143" s="845">
        <v>0</v>
      </c>
      <c r="N143" s="845">
        <v>0</v>
      </c>
      <c r="O143" s="845">
        <v>0</v>
      </c>
      <c r="P143" s="845">
        <v>0</v>
      </c>
      <c r="Q143" s="845">
        <v>0</v>
      </c>
      <c r="R143" s="846">
        <v>0</v>
      </c>
      <c r="S143" s="558"/>
      <c r="T143" s="558"/>
      <c r="U143" s="558"/>
      <c r="V143" s="558"/>
      <c r="W143" s="558"/>
      <c r="X143" s="558"/>
      <c r="Y143" s="467"/>
      <c r="Z143" s="559"/>
      <c r="AA143" s="559"/>
      <c r="AB143" s="559"/>
      <c r="AC143" s="559"/>
      <c r="AD143" s="559"/>
      <c r="AE143" s="467"/>
      <c r="AF143" s="467"/>
      <c r="AG143" s="467"/>
      <c r="AH143" s="467"/>
      <c r="AI143" s="467"/>
      <c r="AJ143" s="467"/>
      <c r="AK143" s="467"/>
      <c r="AL143" s="467"/>
      <c r="AM143" s="467"/>
      <c r="AN143" s="467"/>
      <c r="AO143" s="467"/>
      <c r="AP143" s="467"/>
      <c r="AQ143" s="467"/>
      <c r="AR143" s="467"/>
      <c r="AS143" s="467"/>
      <c r="AT143" s="467"/>
      <c r="AU143" s="467"/>
      <c r="AV143" s="467"/>
      <c r="AW143" s="467"/>
      <c r="AX143" s="467"/>
      <c r="AY143" s="467"/>
      <c r="AZ143" s="467"/>
      <c r="BA143" s="467"/>
      <c r="BB143" s="467"/>
      <c r="BC143" s="467"/>
      <c r="BD143" s="467"/>
      <c r="BE143" s="1"/>
      <c r="BF143" s="1"/>
      <c r="BG143" s="11"/>
      <c r="BH143" s="11"/>
      <c r="BI143" s="463"/>
      <c r="BJ143" s="463"/>
      <c r="BK143" s="463"/>
      <c r="BL143" s="463"/>
      <c r="BM143" s="463"/>
      <c r="BN143" s="463"/>
      <c r="BO143" s="463"/>
      <c r="BP143" s="463"/>
      <c r="BQ143" s="463"/>
      <c r="BR143" s="463"/>
      <c r="BS143" s="463"/>
      <c r="BT143" s="463"/>
    </row>
    <row r="144" spans="1:72" ht="15.75" x14ac:dyDescent="0.3">
      <c r="A144" s="1"/>
      <c r="B144" s="201" t="str">
        <f t="shared" si="24"/>
        <v>26 / 73</v>
      </c>
      <c r="C144" s="844" t="s">
        <v>1801</v>
      </c>
      <c r="D144" s="845">
        <v>0</v>
      </c>
      <c r="E144" s="845">
        <v>0</v>
      </c>
      <c r="F144" s="845">
        <v>0</v>
      </c>
      <c r="G144" s="845">
        <v>0</v>
      </c>
      <c r="H144" s="845">
        <v>0</v>
      </c>
      <c r="I144" s="845">
        <v>0</v>
      </c>
      <c r="J144" s="845">
        <v>0</v>
      </c>
      <c r="K144" s="845">
        <v>0</v>
      </c>
      <c r="L144" s="845">
        <v>0</v>
      </c>
      <c r="M144" s="845">
        <v>0</v>
      </c>
      <c r="N144" s="845">
        <v>0</v>
      </c>
      <c r="O144" s="845">
        <v>0</v>
      </c>
      <c r="P144" s="845">
        <v>0</v>
      </c>
      <c r="Q144" s="845">
        <v>0</v>
      </c>
      <c r="R144" s="846">
        <v>0</v>
      </c>
      <c r="S144" s="558"/>
      <c r="T144" s="558"/>
      <c r="U144" s="558"/>
      <c r="V144" s="558"/>
      <c r="W144" s="558"/>
      <c r="X144" s="558"/>
      <c r="Y144" s="467"/>
      <c r="Z144" s="559"/>
      <c r="AA144" s="559"/>
      <c r="AB144" s="559"/>
      <c r="AC144" s="559"/>
      <c r="AD144" s="559"/>
      <c r="AE144" s="467"/>
      <c r="AF144" s="467"/>
      <c r="AG144" s="467"/>
      <c r="AH144" s="467"/>
      <c r="AI144" s="467"/>
      <c r="AJ144" s="467"/>
      <c r="AK144" s="467"/>
      <c r="AL144" s="467"/>
      <c r="AM144" s="467"/>
      <c r="AN144" s="467"/>
      <c r="AO144" s="467"/>
      <c r="AP144" s="467"/>
      <c r="AQ144" s="467"/>
      <c r="AR144" s="467"/>
      <c r="AS144" s="467"/>
      <c r="AT144" s="467"/>
      <c r="AU144" s="467"/>
      <c r="AV144" s="467"/>
      <c r="AW144" s="467"/>
      <c r="AX144" s="467"/>
      <c r="AY144" s="467"/>
      <c r="AZ144" s="467"/>
      <c r="BA144" s="467"/>
      <c r="BB144" s="467"/>
      <c r="BC144" s="467"/>
      <c r="BD144" s="467"/>
      <c r="BE144" s="1"/>
      <c r="BF144" s="1"/>
      <c r="BG144" s="11"/>
      <c r="BH144" s="11"/>
      <c r="BI144" s="463"/>
      <c r="BJ144" s="463"/>
      <c r="BK144" s="463"/>
      <c r="BL144" s="463"/>
      <c r="BM144" s="463"/>
      <c r="BN144" s="463"/>
      <c r="BO144" s="463"/>
      <c r="BP144" s="463"/>
      <c r="BQ144" s="463"/>
      <c r="BR144" s="463"/>
      <c r="BS144" s="463"/>
      <c r="BT144" s="463"/>
    </row>
    <row r="145" spans="1:72" ht="15.75" x14ac:dyDescent="0.3">
      <c r="A145" s="1"/>
      <c r="B145" s="201" t="str">
        <f t="shared" si="24"/>
        <v>27 / 74</v>
      </c>
      <c r="C145" s="844" t="s">
        <v>1802</v>
      </c>
      <c r="D145" s="845"/>
      <c r="E145" s="845"/>
      <c r="F145" s="845"/>
      <c r="G145" s="845"/>
      <c r="H145" s="845"/>
      <c r="I145" s="845"/>
      <c r="J145" s="845"/>
      <c r="K145" s="845"/>
      <c r="L145" s="845"/>
      <c r="M145" s="845"/>
      <c r="N145" s="845"/>
      <c r="O145" s="845"/>
      <c r="P145" s="845"/>
      <c r="Q145" s="845"/>
      <c r="R145" s="846"/>
      <c r="S145" s="558"/>
      <c r="T145" s="558"/>
      <c r="U145" s="558"/>
      <c r="V145" s="558"/>
      <c r="W145" s="558"/>
      <c r="X145" s="558"/>
      <c r="Y145" s="467"/>
      <c r="Z145" s="559"/>
      <c r="AA145" s="559"/>
      <c r="AB145" s="559"/>
      <c r="AC145" s="559"/>
      <c r="AD145" s="559"/>
      <c r="AE145" s="467"/>
      <c r="AF145" s="467"/>
      <c r="AG145" s="467"/>
      <c r="AH145" s="467"/>
      <c r="AI145" s="467"/>
      <c r="AJ145" s="467"/>
      <c r="AK145" s="467"/>
      <c r="AL145" s="467"/>
      <c r="AM145" s="467"/>
      <c r="AN145" s="467"/>
      <c r="AO145" s="467"/>
      <c r="AP145" s="467"/>
      <c r="AQ145" s="467"/>
      <c r="AR145" s="467"/>
      <c r="AS145" s="467"/>
      <c r="AT145" s="467"/>
      <c r="AU145" s="467"/>
      <c r="AV145" s="467"/>
      <c r="AW145" s="467"/>
      <c r="AX145" s="467"/>
      <c r="AY145" s="467"/>
      <c r="AZ145" s="467"/>
      <c r="BA145" s="467"/>
      <c r="BB145" s="467"/>
      <c r="BC145" s="467"/>
      <c r="BD145" s="467"/>
      <c r="BE145" s="1"/>
      <c r="BF145" s="1"/>
      <c r="BG145" s="11"/>
      <c r="BH145" s="11"/>
      <c r="BI145" s="463"/>
      <c r="BJ145" s="463"/>
      <c r="BK145" s="463"/>
      <c r="BL145" s="463"/>
      <c r="BM145" s="463"/>
      <c r="BN145" s="463"/>
      <c r="BO145" s="463"/>
      <c r="BP145" s="463"/>
      <c r="BQ145" s="463"/>
      <c r="BR145" s="463"/>
      <c r="BS145" s="463"/>
      <c r="BT145" s="463"/>
    </row>
    <row r="146" spans="1:72" ht="15.75" x14ac:dyDescent="0.3">
      <c r="A146" s="1"/>
      <c r="B146" s="201" t="str">
        <f t="shared" si="24"/>
        <v>28 / 75</v>
      </c>
      <c r="C146" s="844" t="s">
        <v>1803</v>
      </c>
      <c r="D146" s="845"/>
      <c r="E146" s="845"/>
      <c r="F146" s="845"/>
      <c r="G146" s="845"/>
      <c r="H146" s="845"/>
      <c r="I146" s="845"/>
      <c r="J146" s="845"/>
      <c r="K146" s="845"/>
      <c r="L146" s="845"/>
      <c r="M146" s="845"/>
      <c r="N146" s="845"/>
      <c r="O146" s="845"/>
      <c r="P146" s="845"/>
      <c r="Q146" s="845"/>
      <c r="R146" s="846"/>
      <c r="S146" s="558"/>
      <c r="T146" s="558"/>
      <c r="U146" s="558"/>
      <c r="V146" s="558"/>
      <c r="W146" s="558"/>
      <c r="X146" s="558"/>
      <c r="Y146" s="467"/>
      <c r="Z146" s="559"/>
      <c r="AA146" s="559"/>
      <c r="AB146" s="559"/>
      <c r="AC146" s="559"/>
      <c r="AD146" s="559"/>
      <c r="AE146" s="467"/>
      <c r="AF146" s="467"/>
      <c r="AG146" s="467"/>
      <c r="AH146" s="467"/>
      <c r="AI146" s="467"/>
      <c r="AJ146" s="467"/>
      <c r="AK146" s="467"/>
      <c r="AL146" s="467"/>
      <c r="AM146" s="467"/>
      <c r="AN146" s="467"/>
      <c r="AO146" s="467"/>
      <c r="AP146" s="467"/>
      <c r="AQ146" s="467"/>
      <c r="AR146" s="467"/>
      <c r="AS146" s="467"/>
      <c r="AT146" s="467"/>
      <c r="AU146" s="467"/>
      <c r="AV146" s="467"/>
      <c r="AW146" s="467"/>
      <c r="AX146" s="467"/>
      <c r="AY146" s="467"/>
      <c r="AZ146" s="467"/>
      <c r="BA146" s="467"/>
      <c r="BB146" s="467"/>
      <c r="BC146" s="467"/>
      <c r="BD146" s="467"/>
      <c r="BE146" s="1"/>
      <c r="BF146" s="1"/>
      <c r="BG146" s="11"/>
      <c r="BH146" s="11"/>
      <c r="BI146" s="463"/>
      <c r="BJ146" s="463"/>
      <c r="BK146" s="463"/>
      <c r="BL146" s="463"/>
      <c r="BM146" s="463"/>
      <c r="BN146" s="463"/>
      <c r="BO146" s="463"/>
      <c r="BP146" s="463"/>
      <c r="BQ146" s="463"/>
      <c r="BR146" s="463"/>
      <c r="BS146" s="463"/>
      <c r="BT146" s="463"/>
    </row>
    <row r="147" spans="1:72" ht="15.75" x14ac:dyDescent="0.3">
      <c r="A147" s="1"/>
      <c r="B147" s="201" t="str">
        <f t="shared" si="24"/>
        <v>29 / 76</v>
      </c>
      <c r="C147" s="854" t="s">
        <v>1804</v>
      </c>
      <c r="D147" s="855"/>
      <c r="E147" s="855"/>
      <c r="F147" s="855"/>
      <c r="G147" s="855"/>
      <c r="H147" s="855"/>
      <c r="I147" s="855"/>
      <c r="J147" s="855"/>
      <c r="K147" s="855"/>
      <c r="L147" s="855"/>
      <c r="M147" s="855"/>
      <c r="N147" s="855"/>
      <c r="O147" s="855"/>
      <c r="P147" s="855"/>
      <c r="Q147" s="855"/>
      <c r="R147" s="856"/>
      <c r="S147" s="558"/>
      <c r="T147" s="558"/>
      <c r="U147" s="558"/>
      <c r="V147" s="558"/>
      <c r="W147" s="558"/>
      <c r="X147" s="558"/>
      <c r="Y147" s="467"/>
      <c r="Z147" s="559"/>
      <c r="AA147" s="559"/>
      <c r="AB147" s="559"/>
      <c r="AC147" s="559"/>
      <c r="AD147" s="559"/>
      <c r="AE147" s="467"/>
      <c r="AF147" s="467"/>
      <c r="AG147" s="467"/>
      <c r="AH147" s="467"/>
      <c r="AI147" s="467"/>
      <c r="AJ147" s="467"/>
      <c r="AK147" s="467"/>
      <c r="AL147" s="467"/>
      <c r="AM147" s="467"/>
      <c r="AN147" s="467"/>
      <c r="AO147" s="467"/>
      <c r="AP147" s="467"/>
      <c r="AQ147" s="467"/>
      <c r="AR147" s="467"/>
      <c r="AS147" s="467"/>
      <c r="AT147" s="467"/>
      <c r="AU147" s="467"/>
      <c r="AV147" s="467"/>
      <c r="AW147" s="467"/>
      <c r="AX147" s="467"/>
      <c r="AY147" s="467"/>
      <c r="AZ147" s="467"/>
      <c r="BA147" s="467"/>
      <c r="BB147" s="467"/>
      <c r="BC147" s="467"/>
      <c r="BD147" s="467"/>
      <c r="BE147" s="1"/>
      <c r="BF147" s="1"/>
      <c r="BG147" s="11"/>
      <c r="BH147" s="11"/>
      <c r="BI147" s="463"/>
      <c r="BJ147" s="463"/>
      <c r="BK147" s="463"/>
      <c r="BL147" s="463"/>
      <c r="BM147" s="463"/>
      <c r="BN147" s="463"/>
      <c r="BO147" s="463"/>
      <c r="BP147" s="463"/>
      <c r="BQ147" s="463"/>
      <c r="BR147" s="463"/>
      <c r="BS147" s="463"/>
      <c r="BT147" s="463"/>
    </row>
    <row r="148" spans="1:72" ht="15.75" x14ac:dyDescent="0.3">
      <c r="A148" s="1"/>
      <c r="B148" s="201" t="str">
        <f t="shared" si="24"/>
        <v>30 / 77</v>
      </c>
      <c r="C148" s="844" t="s">
        <v>1805</v>
      </c>
      <c r="D148" s="845">
        <v>0</v>
      </c>
      <c r="E148" s="845">
        <v>0</v>
      </c>
      <c r="F148" s="845">
        <v>0</v>
      </c>
      <c r="G148" s="845">
        <v>0</v>
      </c>
      <c r="H148" s="845">
        <v>0</v>
      </c>
      <c r="I148" s="845">
        <v>0</v>
      </c>
      <c r="J148" s="845">
        <v>0</v>
      </c>
      <c r="K148" s="845">
        <v>0</v>
      </c>
      <c r="L148" s="845">
        <v>0</v>
      </c>
      <c r="M148" s="845">
        <v>0</v>
      </c>
      <c r="N148" s="845">
        <v>0</v>
      </c>
      <c r="O148" s="845">
        <v>0</v>
      </c>
      <c r="P148" s="845">
        <v>0</v>
      </c>
      <c r="Q148" s="845">
        <v>0</v>
      </c>
      <c r="R148" s="846">
        <v>0</v>
      </c>
      <c r="S148" s="558"/>
      <c r="T148" s="558"/>
      <c r="U148" s="558"/>
      <c r="V148" s="558"/>
      <c r="W148" s="558"/>
      <c r="X148" s="558"/>
      <c r="Y148" s="467"/>
      <c r="Z148" s="559"/>
      <c r="AA148" s="559"/>
      <c r="AB148" s="559"/>
      <c r="AC148" s="559"/>
      <c r="AD148" s="559"/>
      <c r="AE148" s="467"/>
      <c r="AF148" s="467"/>
      <c r="AG148" s="467"/>
      <c r="AH148" s="467"/>
      <c r="AI148" s="467"/>
      <c r="AJ148" s="467"/>
      <c r="AK148" s="467"/>
      <c r="AL148" s="467"/>
      <c r="AM148" s="467"/>
      <c r="AN148" s="467"/>
      <c r="AO148" s="467"/>
      <c r="AP148" s="467"/>
      <c r="AQ148" s="467"/>
      <c r="AR148" s="467"/>
      <c r="AS148" s="467"/>
      <c r="AT148" s="467"/>
      <c r="AU148" s="467"/>
      <c r="AV148" s="467"/>
      <c r="AW148" s="467"/>
      <c r="AX148" s="467"/>
      <c r="AY148" s="467"/>
      <c r="AZ148" s="467"/>
      <c r="BA148" s="467"/>
      <c r="BB148" s="467"/>
      <c r="BC148" s="467"/>
      <c r="BD148" s="467"/>
      <c r="BE148" s="1"/>
      <c r="BF148" s="1"/>
      <c r="BG148" s="11"/>
      <c r="BH148" s="11"/>
      <c r="BI148" s="463"/>
      <c r="BJ148" s="463"/>
      <c r="BK148" s="463"/>
      <c r="BL148" s="463"/>
      <c r="BM148" s="463"/>
      <c r="BN148" s="463"/>
      <c r="BO148" s="463"/>
      <c r="BP148" s="463"/>
      <c r="BQ148" s="463"/>
      <c r="BR148" s="463"/>
      <c r="BS148" s="463"/>
      <c r="BT148" s="463"/>
    </row>
    <row r="149" spans="1:72" ht="15.75" x14ac:dyDescent="0.3">
      <c r="A149" s="1"/>
      <c r="B149" s="201" t="s">
        <v>1806</v>
      </c>
      <c r="C149" s="844" t="s">
        <v>1807</v>
      </c>
      <c r="D149" s="845"/>
      <c r="E149" s="845"/>
      <c r="F149" s="845"/>
      <c r="G149" s="845"/>
      <c r="H149" s="845"/>
      <c r="I149" s="845"/>
      <c r="J149" s="845"/>
      <c r="K149" s="845"/>
      <c r="L149" s="845"/>
      <c r="M149" s="845"/>
      <c r="N149" s="845"/>
      <c r="O149" s="845"/>
      <c r="P149" s="845"/>
      <c r="Q149" s="845"/>
      <c r="R149" s="846"/>
      <c r="S149" s="558"/>
      <c r="T149" s="558"/>
      <c r="U149" s="558"/>
      <c r="V149" s="558"/>
      <c r="W149" s="558"/>
      <c r="X149" s="558"/>
      <c r="Y149" s="467"/>
      <c r="Z149" s="559"/>
      <c r="AA149" s="559"/>
      <c r="AB149" s="559"/>
      <c r="AC149" s="559"/>
      <c r="AD149" s="559"/>
      <c r="AE149" s="467"/>
      <c r="AF149" s="467"/>
      <c r="AG149" s="467"/>
      <c r="AH149" s="467"/>
      <c r="AI149" s="467"/>
      <c r="AJ149" s="467"/>
      <c r="AK149" s="467"/>
      <c r="AL149" s="467"/>
      <c r="AM149" s="467"/>
      <c r="AN149" s="467"/>
      <c r="AO149" s="467"/>
      <c r="AP149" s="467"/>
      <c r="AQ149" s="467"/>
      <c r="AR149" s="467"/>
      <c r="AS149" s="467"/>
      <c r="AT149" s="467"/>
      <c r="AU149" s="467"/>
      <c r="AV149" s="467"/>
      <c r="AW149" s="467"/>
      <c r="AX149" s="467"/>
      <c r="AY149" s="467"/>
      <c r="AZ149" s="467"/>
      <c r="BA149" s="467"/>
      <c r="BB149" s="467"/>
      <c r="BC149" s="467"/>
      <c r="BD149" s="467"/>
      <c r="BE149" s="1"/>
      <c r="BF149" s="1"/>
      <c r="BG149" s="11"/>
      <c r="BH149" s="11"/>
      <c r="BI149" s="463"/>
      <c r="BJ149" s="463"/>
      <c r="BK149" s="463"/>
      <c r="BL149" s="463"/>
      <c r="BM149" s="463"/>
      <c r="BN149" s="463"/>
      <c r="BO149" s="463"/>
      <c r="BP149" s="463"/>
      <c r="BQ149" s="463"/>
      <c r="BR149" s="463"/>
      <c r="BS149" s="463"/>
      <c r="BT149" s="463"/>
    </row>
    <row r="150" spans="1:72" ht="38.25" x14ac:dyDescent="0.3">
      <c r="A150" s="1"/>
      <c r="B150" s="342" t="s">
        <v>1808</v>
      </c>
      <c r="C150" s="844" t="s">
        <v>850</v>
      </c>
      <c r="D150" s="845">
        <v>0</v>
      </c>
      <c r="E150" s="845">
        <v>0</v>
      </c>
      <c r="F150" s="845">
        <v>0</v>
      </c>
      <c r="G150" s="845">
        <v>0</v>
      </c>
      <c r="H150" s="845">
        <v>0</v>
      </c>
      <c r="I150" s="845">
        <v>0</v>
      </c>
      <c r="J150" s="845">
        <v>0</v>
      </c>
      <c r="K150" s="845">
        <v>0</v>
      </c>
      <c r="L150" s="845">
        <v>0</v>
      </c>
      <c r="M150" s="845">
        <v>0</v>
      </c>
      <c r="N150" s="845">
        <v>0</v>
      </c>
      <c r="O150" s="845">
        <v>0</v>
      </c>
      <c r="P150" s="845">
        <v>0</v>
      </c>
      <c r="Q150" s="845">
        <v>0</v>
      </c>
      <c r="R150" s="846">
        <v>0</v>
      </c>
      <c r="S150" s="558"/>
      <c r="T150" s="558"/>
      <c r="U150" s="558"/>
      <c r="V150" s="558"/>
      <c r="W150" s="558"/>
      <c r="X150" s="558"/>
      <c r="Y150" s="467"/>
      <c r="Z150" s="559"/>
      <c r="AA150" s="559"/>
      <c r="AB150" s="559"/>
      <c r="AC150" s="559"/>
      <c r="AD150" s="559"/>
      <c r="AE150" s="467"/>
      <c r="AF150" s="467"/>
      <c r="AG150" s="467"/>
      <c r="AH150" s="467"/>
      <c r="AI150" s="467"/>
      <c r="AJ150" s="467"/>
      <c r="AK150" s="467"/>
      <c r="AL150" s="467"/>
      <c r="AM150" s="467"/>
      <c r="AN150" s="467"/>
      <c r="AO150" s="467"/>
      <c r="AP150" s="467"/>
      <c r="AQ150" s="467"/>
      <c r="AR150" s="467"/>
      <c r="AS150" s="467"/>
      <c r="AT150" s="467"/>
      <c r="AU150" s="467"/>
      <c r="AV150" s="467"/>
      <c r="AW150" s="467"/>
      <c r="AX150" s="467"/>
      <c r="AY150" s="467"/>
      <c r="AZ150" s="467"/>
      <c r="BA150" s="467"/>
      <c r="BB150" s="467"/>
      <c r="BC150" s="467"/>
      <c r="BD150" s="467"/>
      <c r="BE150" s="1"/>
      <c r="BF150" s="1"/>
      <c r="BG150" s="11"/>
      <c r="BH150" s="11"/>
      <c r="BI150" s="463"/>
      <c r="BJ150" s="463"/>
      <c r="BK150" s="463"/>
      <c r="BL150" s="463"/>
      <c r="BM150" s="463"/>
      <c r="BN150" s="463"/>
      <c r="BO150" s="463"/>
      <c r="BP150" s="463"/>
      <c r="BQ150" s="463"/>
      <c r="BR150" s="463"/>
      <c r="BS150" s="463"/>
      <c r="BT150" s="463"/>
    </row>
    <row r="151" spans="1:72" ht="16.5" thickBot="1" x14ac:dyDescent="0.35">
      <c r="A151" s="1"/>
      <c r="B151" s="560" t="str">
        <f>B56&amp;" / "&amp;B105</f>
        <v>47 / 94</v>
      </c>
      <c r="C151" s="851" t="s">
        <v>1809</v>
      </c>
      <c r="D151" s="852">
        <v>0</v>
      </c>
      <c r="E151" s="852">
        <v>0</v>
      </c>
      <c r="F151" s="852">
        <v>0</v>
      </c>
      <c r="G151" s="852">
        <v>0</v>
      </c>
      <c r="H151" s="852">
        <v>0</v>
      </c>
      <c r="I151" s="852">
        <v>0</v>
      </c>
      <c r="J151" s="852">
        <v>0</v>
      </c>
      <c r="K151" s="852">
        <v>0</v>
      </c>
      <c r="L151" s="852">
        <v>0</v>
      </c>
      <c r="M151" s="852">
        <v>0</v>
      </c>
      <c r="N151" s="852">
        <v>0</v>
      </c>
      <c r="O151" s="852">
        <v>0</v>
      </c>
      <c r="P151" s="852">
        <v>0</v>
      </c>
      <c r="Q151" s="852">
        <v>0</v>
      </c>
      <c r="R151" s="853">
        <v>0</v>
      </c>
      <c r="S151" s="558"/>
      <c r="T151" s="558"/>
      <c r="U151" s="558"/>
      <c r="V151" s="558"/>
      <c r="W151" s="558"/>
      <c r="X151" s="558"/>
      <c r="Y151" s="467"/>
      <c r="Z151" s="559"/>
      <c r="AA151" s="559"/>
      <c r="AB151" s="559"/>
      <c r="AC151" s="559"/>
      <c r="AD151" s="559"/>
      <c r="AE151" s="467"/>
      <c r="AF151" s="467"/>
      <c r="AG151" s="467"/>
      <c r="AH151" s="467"/>
      <c r="AI151" s="467"/>
      <c r="AJ151" s="467"/>
      <c r="AK151" s="467"/>
      <c r="AL151" s="467"/>
      <c r="AM151" s="467"/>
      <c r="AN151" s="467"/>
      <c r="AO151" s="467"/>
      <c r="AP151" s="467"/>
      <c r="AQ151" s="467"/>
      <c r="AR151" s="467"/>
      <c r="AS151" s="467"/>
      <c r="AT151" s="467"/>
      <c r="AU151" s="467"/>
      <c r="AV151" s="467"/>
      <c r="AW151" s="467"/>
      <c r="AX151" s="467"/>
      <c r="AY151" s="467"/>
      <c r="AZ151" s="467"/>
      <c r="BA151" s="467"/>
      <c r="BB151" s="467"/>
      <c r="BC151" s="467"/>
      <c r="BD151" s="467"/>
      <c r="BE151" s="1"/>
      <c r="BF151" s="1"/>
      <c r="BG151" s="11"/>
      <c r="BH151" s="11"/>
      <c r="BI151" s="463"/>
      <c r="BJ151" s="463"/>
      <c r="BK151" s="463"/>
      <c r="BL151" s="463"/>
      <c r="BM151" s="463"/>
      <c r="BN151" s="463"/>
      <c r="BO151" s="463"/>
      <c r="BP151" s="463"/>
      <c r="BQ151" s="463"/>
      <c r="BR151" s="463"/>
      <c r="BS151" s="463"/>
      <c r="BT151" s="463"/>
    </row>
    <row r="152" spans="1:72"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1"/>
      <c r="BH152" s="11"/>
      <c r="BI152" s="463"/>
      <c r="BJ152" s="463"/>
      <c r="BK152" s="463"/>
      <c r="BL152" s="463"/>
      <c r="BM152" s="463"/>
      <c r="BN152" s="463"/>
      <c r="BO152" s="463"/>
      <c r="BP152" s="463"/>
      <c r="BQ152" s="463"/>
      <c r="BR152" s="463"/>
      <c r="BS152" s="463"/>
      <c r="BT152" s="463"/>
    </row>
  </sheetData>
  <mergeCells count="95">
    <mergeCell ref="C151:R151"/>
    <mergeCell ref="C140:R140"/>
    <mergeCell ref="C141:R141"/>
    <mergeCell ref="C142:R142"/>
    <mergeCell ref="C143:R143"/>
    <mergeCell ref="C144:R144"/>
    <mergeCell ref="C145:R145"/>
    <mergeCell ref="C146:R146"/>
    <mergeCell ref="C147:R147"/>
    <mergeCell ref="C148:R148"/>
    <mergeCell ref="C149:R149"/>
    <mergeCell ref="C150:R150"/>
    <mergeCell ref="C139:R139"/>
    <mergeCell ref="C128:R128"/>
    <mergeCell ref="C129:R129"/>
    <mergeCell ref="C130:R130"/>
    <mergeCell ref="C131:R131"/>
    <mergeCell ref="C132:R132"/>
    <mergeCell ref="C133:R133"/>
    <mergeCell ref="C134:R134"/>
    <mergeCell ref="C135:R135"/>
    <mergeCell ref="C136:R136"/>
    <mergeCell ref="C137:R137"/>
    <mergeCell ref="C138:R138"/>
    <mergeCell ref="C127:R127"/>
    <mergeCell ref="B113:R113"/>
    <mergeCell ref="B115:R115"/>
    <mergeCell ref="C117:R117"/>
    <mergeCell ref="C119:R119"/>
    <mergeCell ref="C120:R120"/>
    <mergeCell ref="C121:R121"/>
    <mergeCell ref="C122:R122"/>
    <mergeCell ref="C123:R123"/>
    <mergeCell ref="C124:R124"/>
    <mergeCell ref="C125:R125"/>
    <mergeCell ref="C126:R126"/>
    <mergeCell ref="AE7:AJ7"/>
    <mergeCell ref="AK7:AP7"/>
    <mergeCell ref="AQ7:AV7"/>
    <mergeCell ref="AW7:BB7"/>
    <mergeCell ref="BJ7:BM7"/>
    <mergeCell ref="BN7:BS7"/>
    <mergeCell ref="BO4:BO5"/>
    <mergeCell ref="BP4:BR4"/>
    <mergeCell ref="BS4:BS5"/>
    <mergeCell ref="B5:C5"/>
    <mergeCell ref="BJ5:BK5"/>
    <mergeCell ref="B7:F7"/>
    <mergeCell ref="G7:L7"/>
    <mergeCell ref="M7:R7"/>
    <mergeCell ref="S7:X7"/>
    <mergeCell ref="Y7:AD7"/>
    <mergeCell ref="AV4:AV5"/>
    <mergeCell ref="AW4:AW5"/>
    <mergeCell ref="AX4:AX5"/>
    <mergeCell ref="AY4:BA4"/>
    <mergeCell ref="BB4:BB5"/>
    <mergeCell ref="AJ4:AJ5"/>
    <mergeCell ref="BN4:BN5"/>
    <mergeCell ref="AL4:AL5"/>
    <mergeCell ref="AM4:AO4"/>
    <mergeCell ref="AP4:AP5"/>
    <mergeCell ref="AQ4:AQ5"/>
    <mergeCell ref="AR4:AR5"/>
    <mergeCell ref="AS4:AU4"/>
    <mergeCell ref="AA4:AC4"/>
    <mergeCell ref="AD4:AD5"/>
    <mergeCell ref="AE4:AE5"/>
    <mergeCell ref="AF4:AF5"/>
    <mergeCell ref="AG4:AI4"/>
    <mergeCell ref="BN3:BS3"/>
    <mergeCell ref="G4:G5"/>
    <mergeCell ref="H4:H5"/>
    <mergeCell ref="I4:K4"/>
    <mergeCell ref="L4:L5"/>
    <mergeCell ref="M4:M5"/>
    <mergeCell ref="N4:N5"/>
    <mergeCell ref="O4:Q4"/>
    <mergeCell ref="R4:R5"/>
    <mergeCell ref="S4:S5"/>
    <mergeCell ref="AK4:AK5"/>
    <mergeCell ref="T4:T5"/>
    <mergeCell ref="U4:W4"/>
    <mergeCell ref="X4:X5"/>
    <mergeCell ref="Y4:Y5"/>
    <mergeCell ref="Z4:Z5"/>
    <mergeCell ref="BD1:BG1"/>
    <mergeCell ref="G3:L3"/>
    <mergeCell ref="M3:R3"/>
    <mergeCell ref="S3:X3"/>
    <mergeCell ref="Y3:AD3"/>
    <mergeCell ref="AE3:AJ3"/>
    <mergeCell ref="AK3:AP3"/>
    <mergeCell ref="AQ3:AV3"/>
    <mergeCell ref="AW3:BB3"/>
  </mergeCells>
  <conditionalFormatting sqref="BG7:BH8 BG6">
    <cfRule type="cellIs" dxfId="1" priority="38" operator="equal">
      <formula>0</formula>
    </cfRule>
  </conditionalFormatting>
  <conditionalFormatting sqref="BG9:BH107">
    <cfRule type="cellIs" dxfId="0" priority="37" operator="equal">
      <formula>0</formula>
    </cfRule>
  </conditionalFormatting>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19500"/>
  </sheetPr>
  <dimension ref="A1:EN95"/>
  <sheetViews>
    <sheetView zoomScale="75" zoomScaleNormal="75" workbookViewId="0">
      <selection activeCell="C3" sqref="C3"/>
    </sheetView>
  </sheetViews>
  <sheetFormatPr defaultRowHeight="14.25" x14ac:dyDescent="0.2"/>
  <cols>
    <col min="1" max="1" width="1.625" customWidth="1"/>
    <col min="2" max="2" width="6.625" customWidth="1"/>
    <col min="3" max="3" width="81.125" bestFit="1" customWidth="1"/>
    <col min="4" max="4" width="13" bestFit="1" customWidth="1"/>
    <col min="5" max="6" width="5.625" customWidth="1"/>
    <col min="7" max="123" width="10.125" customWidth="1"/>
    <col min="124" max="124" width="2.625" customWidth="1"/>
    <col min="125" max="125" width="26.625" customWidth="1"/>
    <col min="126" max="126" width="17.125" customWidth="1"/>
    <col min="127" max="127" width="2.625" customWidth="1"/>
    <col min="128" max="128" width="21.625" customWidth="1"/>
    <col min="129" max="129" width="3" customWidth="1"/>
    <col min="130" max="130" width="9.625" customWidth="1"/>
    <col min="131" max="131" width="6.625" customWidth="1"/>
    <col min="132" max="132" width="62.625" customWidth="1"/>
    <col min="133" max="134" width="5.625" customWidth="1"/>
    <col min="135" max="143" width="12.625" customWidth="1"/>
    <col min="144" max="144" width="9.625" customWidth="1"/>
  </cols>
  <sheetData>
    <row r="1" spans="1:144" ht="20.25" x14ac:dyDescent="0.2">
      <c r="A1" s="561"/>
      <c r="B1" s="562" t="s">
        <v>1810</v>
      </c>
      <c r="C1" s="563"/>
      <c r="D1" s="563"/>
      <c r="E1" s="563"/>
      <c r="F1" s="563"/>
      <c r="G1" s="563"/>
      <c r="H1" s="563"/>
      <c r="I1" s="563"/>
      <c r="J1" s="563"/>
      <c r="K1" s="563"/>
      <c r="L1" s="563"/>
      <c r="M1" s="563"/>
      <c r="N1" s="564"/>
      <c r="O1" s="564"/>
      <c r="P1" s="563"/>
      <c r="Q1" s="563"/>
      <c r="R1" s="563"/>
      <c r="S1" s="563"/>
      <c r="T1" s="563"/>
      <c r="U1" s="563"/>
      <c r="V1" s="563"/>
      <c r="W1" s="564"/>
      <c r="X1" s="564"/>
      <c r="Y1" s="563"/>
      <c r="Z1" s="563"/>
      <c r="AA1" s="563"/>
      <c r="AB1" s="563"/>
      <c r="AC1" s="563"/>
      <c r="AD1" s="563"/>
      <c r="AE1" s="563"/>
      <c r="AF1" s="564"/>
      <c r="AG1" s="564"/>
      <c r="AH1" s="563"/>
      <c r="AI1" s="563"/>
      <c r="AJ1" s="563"/>
      <c r="AK1" s="563"/>
      <c r="AL1" s="563"/>
      <c r="AM1" s="563"/>
      <c r="AN1" s="563"/>
      <c r="AO1" s="564"/>
      <c r="AP1" s="564"/>
      <c r="AQ1" s="563"/>
      <c r="AR1" s="563"/>
      <c r="AS1" s="563"/>
      <c r="AT1" s="563"/>
      <c r="AU1" s="563"/>
      <c r="AV1" s="563"/>
      <c r="AW1" s="563"/>
      <c r="AX1" s="564"/>
      <c r="AY1" s="564"/>
      <c r="AZ1" s="563"/>
      <c r="BA1" s="563"/>
      <c r="BB1" s="563"/>
      <c r="BC1" s="563"/>
      <c r="BD1" s="563"/>
      <c r="BE1" s="563"/>
      <c r="BF1" s="563"/>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564"/>
      <c r="DK1" s="564"/>
      <c r="DL1" s="564"/>
      <c r="DM1" s="564"/>
      <c r="DN1" s="564"/>
      <c r="DO1" s="564"/>
      <c r="DP1" s="564"/>
      <c r="DQ1" s="564"/>
      <c r="DR1" s="564"/>
      <c r="DS1" s="5" t="s">
        <v>1811</v>
      </c>
      <c r="DT1" s="565"/>
      <c r="DU1" s="742" t="s">
        <v>1</v>
      </c>
      <c r="DV1" s="742"/>
      <c r="DW1" s="742"/>
      <c r="DX1" s="742"/>
      <c r="DY1" s="11"/>
      <c r="DZ1" s="561"/>
      <c r="EA1" s="562" t="s">
        <v>2</v>
      </c>
      <c r="EB1" s="563"/>
      <c r="EC1" s="563"/>
      <c r="ED1" s="563"/>
      <c r="EE1" s="563"/>
      <c r="EF1" s="563"/>
      <c r="EG1" s="563"/>
      <c r="EH1" s="563"/>
      <c r="EI1" s="563"/>
      <c r="EJ1" s="563"/>
      <c r="EK1" s="563"/>
      <c r="EL1" s="564"/>
      <c r="EM1" s="4" t="str">
        <f>LEFT($B$1,3)</f>
        <v xml:space="preserve">R1 </v>
      </c>
      <c r="EN1" s="566"/>
    </row>
    <row r="2" spans="1:144" ht="15.75" thickBot="1" x14ac:dyDescent="0.25">
      <c r="A2" s="561"/>
      <c r="B2" s="567"/>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c r="CN2" s="569"/>
      <c r="CO2" s="569"/>
      <c r="CP2" s="569"/>
      <c r="CQ2" s="569"/>
      <c r="CR2" s="569"/>
      <c r="CS2" s="569"/>
      <c r="CT2" s="569"/>
      <c r="CU2" s="569"/>
      <c r="CV2" s="569"/>
      <c r="CW2" s="569"/>
      <c r="CX2" s="569"/>
      <c r="CY2" s="569"/>
      <c r="CZ2" s="569"/>
      <c r="DA2" s="569"/>
      <c r="DB2" s="569"/>
      <c r="DC2" s="569"/>
      <c r="DD2" s="569"/>
      <c r="DE2" s="569"/>
      <c r="DF2" s="569"/>
      <c r="DG2" s="569"/>
      <c r="DH2" s="569"/>
      <c r="DI2" s="569"/>
      <c r="DJ2" s="569"/>
      <c r="DK2" s="569"/>
      <c r="DL2" s="569"/>
      <c r="DM2" s="569"/>
      <c r="DN2" s="569"/>
      <c r="DO2" s="569"/>
      <c r="DP2" s="569"/>
      <c r="DQ2" s="569"/>
      <c r="DR2" s="569"/>
      <c r="DS2" s="569"/>
      <c r="DT2" s="569"/>
      <c r="DU2" s="569"/>
      <c r="DV2" s="569"/>
      <c r="DW2" s="561"/>
      <c r="DX2" s="11"/>
      <c r="DY2" s="11"/>
      <c r="DZ2" s="561"/>
      <c r="EA2" s="570"/>
      <c r="EB2" s="571"/>
      <c r="EC2" s="571"/>
      <c r="ED2" s="571"/>
      <c r="EE2" s="571"/>
      <c r="EF2" s="571"/>
      <c r="EG2" s="571"/>
      <c r="EH2" s="571"/>
      <c r="EI2" s="571"/>
      <c r="EJ2" s="571"/>
      <c r="EK2" s="571"/>
      <c r="EL2" s="571"/>
      <c r="EM2" s="571"/>
      <c r="EN2" s="566"/>
    </row>
    <row r="3" spans="1:144" ht="15.75" thickBot="1" x14ac:dyDescent="0.25">
      <c r="A3" s="561"/>
      <c r="B3" s="567"/>
      <c r="C3" s="568"/>
      <c r="D3" s="568"/>
      <c r="E3" s="568"/>
      <c r="F3" s="568"/>
      <c r="G3" s="857" t="s">
        <v>1812</v>
      </c>
      <c r="H3" s="857"/>
      <c r="I3" s="857"/>
      <c r="J3" s="857"/>
      <c r="K3" s="857"/>
      <c r="L3" s="857"/>
      <c r="M3" s="857"/>
      <c r="N3" s="857"/>
      <c r="O3" s="857"/>
      <c r="P3" s="857" t="s">
        <v>1813</v>
      </c>
      <c r="Q3" s="857"/>
      <c r="R3" s="857"/>
      <c r="S3" s="857"/>
      <c r="T3" s="857"/>
      <c r="U3" s="857"/>
      <c r="V3" s="857"/>
      <c r="W3" s="857"/>
      <c r="X3" s="857"/>
      <c r="Y3" s="857" t="s">
        <v>1814</v>
      </c>
      <c r="Z3" s="857"/>
      <c r="AA3" s="857"/>
      <c r="AB3" s="857"/>
      <c r="AC3" s="857"/>
      <c r="AD3" s="857"/>
      <c r="AE3" s="857"/>
      <c r="AF3" s="857"/>
      <c r="AG3" s="857"/>
      <c r="AH3" s="857" t="s">
        <v>1815</v>
      </c>
      <c r="AI3" s="857"/>
      <c r="AJ3" s="857"/>
      <c r="AK3" s="857"/>
      <c r="AL3" s="857"/>
      <c r="AM3" s="857"/>
      <c r="AN3" s="857"/>
      <c r="AO3" s="857"/>
      <c r="AP3" s="857"/>
      <c r="AQ3" s="857" t="s">
        <v>1816</v>
      </c>
      <c r="AR3" s="857"/>
      <c r="AS3" s="857"/>
      <c r="AT3" s="857"/>
      <c r="AU3" s="857"/>
      <c r="AV3" s="857"/>
      <c r="AW3" s="857"/>
      <c r="AX3" s="857"/>
      <c r="AY3" s="857"/>
      <c r="AZ3" s="857" t="s">
        <v>3</v>
      </c>
      <c r="BA3" s="857"/>
      <c r="BB3" s="857"/>
      <c r="BC3" s="857"/>
      <c r="BD3" s="857"/>
      <c r="BE3" s="857"/>
      <c r="BF3" s="857"/>
      <c r="BG3" s="857"/>
      <c r="BH3" s="857"/>
      <c r="BI3" s="857" t="s">
        <v>4</v>
      </c>
      <c r="BJ3" s="857"/>
      <c r="BK3" s="857"/>
      <c r="BL3" s="857"/>
      <c r="BM3" s="857"/>
      <c r="BN3" s="857"/>
      <c r="BO3" s="857"/>
      <c r="BP3" s="857"/>
      <c r="BQ3" s="857"/>
      <c r="BR3" s="857" t="s">
        <v>5</v>
      </c>
      <c r="BS3" s="857"/>
      <c r="BT3" s="857"/>
      <c r="BU3" s="857"/>
      <c r="BV3" s="857"/>
      <c r="BW3" s="857"/>
      <c r="BX3" s="857"/>
      <c r="BY3" s="857"/>
      <c r="BZ3" s="857"/>
      <c r="CA3" s="857" t="s">
        <v>6</v>
      </c>
      <c r="CB3" s="857"/>
      <c r="CC3" s="857"/>
      <c r="CD3" s="857"/>
      <c r="CE3" s="857"/>
      <c r="CF3" s="857"/>
      <c r="CG3" s="857"/>
      <c r="CH3" s="857"/>
      <c r="CI3" s="857"/>
      <c r="CJ3" s="857" t="s">
        <v>7</v>
      </c>
      <c r="CK3" s="857"/>
      <c r="CL3" s="857"/>
      <c r="CM3" s="857"/>
      <c r="CN3" s="857"/>
      <c r="CO3" s="857"/>
      <c r="CP3" s="857"/>
      <c r="CQ3" s="857"/>
      <c r="CR3" s="857"/>
      <c r="CS3" s="857" t="s">
        <v>8</v>
      </c>
      <c r="CT3" s="857"/>
      <c r="CU3" s="857"/>
      <c r="CV3" s="857"/>
      <c r="CW3" s="857"/>
      <c r="CX3" s="857"/>
      <c r="CY3" s="857"/>
      <c r="CZ3" s="857"/>
      <c r="DA3" s="857"/>
      <c r="DB3" s="857" t="s">
        <v>9</v>
      </c>
      <c r="DC3" s="857"/>
      <c r="DD3" s="857"/>
      <c r="DE3" s="857"/>
      <c r="DF3" s="857"/>
      <c r="DG3" s="857"/>
      <c r="DH3" s="857"/>
      <c r="DI3" s="857"/>
      <c r="DJ3" s="857"/>
      <c r="DK3" s="857" t="s">
        <v>10</v>
      </c>
      <c r="DL3" s="857"/>
      <c r="DM3" s="857"/>
      <c r="DN3" s="857"/>
      <c r="DO3" s="857"/>
      <c r="DP3" s="857"/>
      <c r="DQ3" s="857"/>
      <c r="DR3" s="857"/>
      <c r="DS3" s="857"/>
      <c r="DT3" s="569"/>
      <c r="DU3" s="569"/>
      <c r="DV3" s="569"/>
      <c r="DW3" s="561"/>
      <c r="DX3" s="572"/>
      <c r="DY3" s="11"/>
      <c r="DZ3" s="561"/>
      <c r="EA3" s="570"/>
      <c r="EB3" s="571"/>
      <c r="EC3" s="571"/>
      <c r="ED3" s="571"/>
      <c r="EE3" s="857" t="s">
        <v>1812</v>
      </c>
      <c r="EF3" s="857"/>
      <c r="EG3" s="857"/>
      <c r="EH3" s="857"/>
      <c r="EI3" s="857"/>
      <c r="EJ3" s="857"/>
      <c r="EK3" s="857"/>
      <c r="EL3" s="857"/>
      <c r="EM3" s="857"/>
      <c r="EN3" s="566"/>
    </row>
    <row r="4" spans="1:144" ht="15.75" thickBot="1" x14ac:dyDescent="0.25">
      <c r="A4" s="561"/>
      <c r="B4" s="858" t="s">
        <v>12</v>
      </c>
      <c r="C4" s="859"/>
      <c r="D4" s="802" t="s">
        <v>2</v>
      </c>
      <c r="E4" s="862" t="s">
        <v>14</v>
      </c>
      <c r="F4" s="864" t="s">
        <v>15</v>
      </c>
      <c r="G4" s="866" t="s">
        <v>1817</v>
      </c>
      <c r="H4" s="867"/>
      <c r="I4" s="867"/>
      <c r="J4" s="868"/>
      <c r="K4" s="869" t="s">
        <v>1818</v>
      </c>
      <c r="L4" s="867"/>
      <c r="M4" s="867"/>
      <c r="N4" s="870"/>
      <c r="O4" s="871" t="s">
        <v>20</v>
      </c>
      <c r="P4" s="872" t="s">
        <v>1817</v>
      </c>
      <c r="Q4" s="867"/>
      <c r="R4" s="867"/>
      <c r="S4" s="868"/>
      <c r="T4" s="869" t="s">
        <v>1818</v>
      </c>
      <c r="U4" s="867"/>
      <c r="V4" s="867"/>
      <c r="W4" s="870"/>
      <c r="X4" s="871" t="s">
        <v>20</v>
      </c>
      <c r="Y4" s="872" t="s">
        <v>1817</v>
      </c>
      <c r="Z4" s="867"/>
      <c r="AA4" s="867"/>
      <c r="AB4" s="868"/>
      <c r="AC4" s="869" t="s">
        <v>1818</v>
      </c>
      <c r="AD4" s="867"/>
      <c r="AE4" s="867"/>
      <c r="AF4" s="870"/>
      <c r="AG4" s="871" t="s">
        <v>20</v>
      </c>
      <c r="AH4" s="872" t="s">
        <v>1817</v>
      </c>
      <c r="AI4" s="867"/>
      <c r="AJ4" s="867"/>
      <c r="AK4" s="868"/>
      <c r="AL4" s="869" t="s">
        <v>1818</v>
      </c>
      <c r="AM4" s="867"/>
      <c r="AN4" s="867"/>
      <c r="AO4" s="870"/>
      <c r="AP4" s="871" t="s">
        <v>20</v>
      </c>
      <c r="AQ4" s="872" t="s">
        <v>1817</v>
      </c>
      <c r="AR4" s="867"/>
      <c r="AS4" s="867"/>
      <c r="AT4" s="868"/>
      <c r="AU4" s="869" t="s">
        <v>1818</v>
      </c>
      <c r="AV4" s="867"/>
      <c r="AW4" s="867"/>
      <c r="AX4" s="870"/>
      <c r="AY4" s="871" t="s">
        <v>20</v>
      </c>
      <c r="AZ4" s="872" t="s">
        <v>1817</v>
      </c>
      <c r="BA4" s="867"/>
      <c r="BB4" s="867"/>
      <c r="BC4" s="868"/>
      <c r="BD4" s="869" t="s">
        <v>1818</v>
      </c>
      <c r="BE4" s="867"/>
      <c r="BF4" s="867"/>
      <c r="BG4" s="870"/>
      <c r="BH4" s="871" t="s">
        <v>20</v>
      </c>
      <c r="BI4" s="872" t="s">
        <v>1817</v>
      </c>
      <c r="BJ4" s="867"/>
      <c r="BK4" s="867"/>
      <c r="BL4" s="868"/>
      <c r="BM4" s="869" t="s">
        <v>1818</v>
      </c>
      <c r="BN4" s="867"/>
      <c r="BO4" s="867"/>
      <c r="BP4" s="870"/>
      <c r="BQ4" s="871" t="s">
        <v>20</v>
      </c>
      <c r="BR4" s="872" t="s">
        <v>1817</v>
      </c>
      <c r="BS4" s="867"/>
      <c r="BT4" s="867"/>
      <c r="BU4" s="868"/>
      <c r="BV4" s="869" t="s">
        <v>1818</v>
      </c>
      <c r="BW4" s="867"/>
      <c r="BX4" s="867"/>
      <c r="BY4" s="870"/>
      <c r="BZ4" s="871" t="s">
        <v>20</v>
      </c>
      <c r="CA4" s="872" t="s">
        <v>1817</v>
      </c>
      <c r="CB4" s="867"/>
      <c r="CC4" s="867"/>
      <c r="CD4" s="868"/>
      <c r="CE4" s="869" t="s">
        <v>1818</v>
      </c>
      <c r="CF4" s="867"/>
      <c r="CG4" s="867"/>
      <c r="CH4" s="870"/>
      <c r="CI4" s="871" t="s">
        <v>20</v>
      </c>
      <c r="CJ4" s="872" t="s">
        <v>1817</v>
      </c>
      <c r="CK4" s="867"/>
      <c r="CL4" s="867"/>
      <c r="CM4" s="868"/>
      <c r="CN4" s="869" t="s">
        <v>1818</v>
      </c>
      <c r="CO4" s="867"/>
      <c r="CP4" s="867"/>
      <c r="CQ4" s="870"/>
      <c r="CR4" s="871" t="s">
        <v>20</v>
      </c>
      <c r="CS4" s="872" t="s">
        <v>1817</v>
      </c>
      <c r="CT4" s="867"/>
      <c r="CU4" s="867"/>
      <c r="CV4" s="868"/>
      <c r="CW4" s="869" t="s">
        <v>1818</v>
      </c>
      <c r="CX4" s="867"/>
      <c r="CY4" s="867"/>
      <c r="CZ4" s="870"/>
      <c r="DA4" s="871" t="s">
        <v>20</v>
      </c>
      <c r="DB4" s="872" t="s">
        <v>1817</v>
      </c>
      <c r="DC4" s="867"/>
      <c r="DD4" s="867"/>
      <c r="DE4" s="868"/>
      <c r="DF4" s="869" t="s">
        <v>1818</v>
      </c>
      <c r="DG4" s="867"/>
      <c r="DH4" s="867"/>
      <c r="DI4" s="870"/>
      <c r="DJ4" s="871" t="s">
        <v>20</v>
      </c>
      <c r="DK4" s="872" t="s">
        <v>1817</v>
      </c>
      <c r="DL4" s="867"/>
      <c r="DM4" s="867"/>
      <c r="DN4" s="868"/>
      <c r="DO4" s="869" t="s">
        <v>1818</v>
      </c>
      <c r="DP4" s="867"/>
      <c r="DQ4" s="867"/>
      <c r="DR4" s="870"/>
      <c r="DS4" s="871" t="s">
        <v>20</v>
      </c>
      <c r="DT4" s="569"/>
      <c r="DU4" s="569"/>
      <c r="DV4" s="569"/>
      <c r="DW4" s="561"/>
      <c r="DX4" s="11"/>
      <c r="DY4" s="11"/>
      <c r="DZ4" s="561"/>
      <c r="EA4" s="858" t="s">
        <v>12</v>
      </c>
      <c r="EB4" s="859"/>
      <c r="EC4" s="862" t="s">
        <v>14</v>
      </c>
      <c r="ED4" s="864" t="s">
        <v>15</v>
      </c>
      <c r="EE4" s="866" t="s">
        <v>1817</v>
      </c>
      <c r="EF4" s="867"/>
      <c r="EG4" s="867"/>
      <c r="EH4" s="868"/>
      <c r="EI4" s="869" t="s">
        <v>1818</v>
      </c>
      <c r="EJ4" s="867"/>
      <c r="EK4" s="867"/>
      <c r="EL4" s="870"/>
      <c r="EM4" s="871" t="s">
        <v>20</v>
      </c>
      <c r="EN4" s="566"/>
    </row>
    <row r="5" spans="1:144" ht="27.75" thickBot="1" x14ac:dyDescent="0.25">
      <c r="A5" s="561"/>
      <c r="B5" s="860"/>
      <c r="C5" s="861"/>
      <c r="D5" s="808"/>
      <c r="E5" s="863"/>
      <c r="F5" s="865"/>
      <c r="G5" s="573" t="s">
        <v>1819</v>
      </c>
      <c r="H5" s="574" t="s">
        <v>1820</v>
      </c>
      <c r="I5" s="574" t="s">
        <v>1821</v>
      </c>
      <c r="J5" s="575" t="s">
        <v>1822</v>
      </c>
      <c r="K5" s="576" t="s">
        <v>1819</v>
      </c>
      <c r="L5" s="574" t="s">
        <v>1820</v>
      </c>
      <c r="M5" s="574" t="s">
        <v>1821</v>
      </c>
      <c r="N5" s="577" t="s">
        <v>1823</v>
      </c>
      <c r="O5" s="809"/>
      <c r="P5" s="578" t="s">
        <v>1819</v>
      </c>
      <c r="Q5" s="574" t="s">
        <v>1820</v>
      </c>
      <c r="R5" s="574" t="s">
        <v>1821</v>
      </c>
      <c r="S5" s="575" t="s">
        <v>1822</v>
      </c>
      <c r="T5" s="576" t="s">
        <v>1819</v>
      </c>
      <c r="U5" s="574" t="s">
        <v>1820</v>
      </c>
      <c r="V5" s="574" t="s">
        <v>1821</v>
      </c>
      <c r="W5" s="577" t="s">
        <v>1823</v>
      </c>
      <c r="X5" s="809"/>
      <c r="Y5" s="578" t="s">
        <v>1819</v>
      </c>
      <c r="Z5" s="574" t="s">
        <v>1820</v>
      </c>
      <c r="AA5" s="574" t="s">
        <v>1821</v>
      </c>
      <c r="AB5" s="575" t="s">
        <v>1822</v>
      </c>
      <c r="AC5" s="576" t="s">
        <v>1819</v>
      </c>
      <c r="AD5" s="574" t="s">
        <v>1820</v>
      </c>
      <c r="AE5" s="574" t="s">
        <v>1821</v>
      </c>
      <c r="AF5" s="577" t="s">
        <v>1823</v>
      </c>
      <c r="AG5" s="809"/>
      <c r="AH5" s="578" t="s">
        <v>1819</v>
      </c>
      <c r="AI5" s="574" t="s">
        <v>1820</v>
      </c>
      <c r="AJ5" s="574" t="s">
        <v>1821</v>
      </c>
      <c r="AK5" s="575" t="s">
        <v>1822</v>
      </c>
      <c r="AL5" s="576" t="s">
        <v>1819</v>
      </c>
      <c r="AM5" s="574" t="s">
        <v>1820</v>
      </c>
      <c r="AN5" s="574" t="s">
        <v>1821</v>
      </c>
      <c r="AO5" s="577" t="s">
        <v>1823</v>
      </c>
      <c r="AP5" s="809"/>
      <c r="AQ5" s="578" t="s">
        <v>1819</v>
      </c>
      <c r="AR5" s="574" t="s">
        <v>1820</v>
      </c>
      <c r="AS5" s="574" t="s">
        <v>1821</v>
      </c>
      <c r="AT5" s="575" t="s">
        <v>1822</v>
      </c>
      <c r="AU5" s="576" t="s">
        <v>1819</v>
      </c>
      <c r="AV5" s="574" t="s">
        <v>1820</v>
      </c>
      <c r="AW5" s="574" t="s">
        <v>1821</v>
      </c>
      <c r="AX5" s="577" t="s">
        <v>1823</v>
      </c>
      <c r="AY5" s="809"/>
      <c r="AZ5" s="578" t="s">
        <v>1819</v>
      </c>
      <c r="BA5" s="574" t="s">
        <v>1820</v>
      </c>
      <c r="BB5" s="574" t="s">
        <v>1821</v>
      </c>
      <c r="BC5" s="575" t="s">
        <v>1822</v>
      </c>
      <c r="BD5" s="576" t="s">
        <v>1819</v>
      </c>
      <c r="BE5" s="574" t="s">
        <v>1820</v>
      </c>
      <c r="BF5" s="574" t="s">
        <v>1821</v>
      </c>
      <c r="BG5" s="577" t="s">
        <v>1823</v>
      </c>
      <c r="BH5" s="809"/>
      <c r="BI5" s="578" t="s">
        <v>1819</v>
      </c>
      <c r="BJ5" s="574" t="s">
        <v>1820</v>
      </c>
      <c r="BK5" s="574" t="s">
        <v>1821</v>
      </c>
      <c r="BL5" s="575" t="s">
        <v>1822</v>
      </c>
      <c r="BM5" s="576" t="s">
        <v>1819</v>
      </c>
      <c r="BN5" s="574" t="s">
        <v>1820</v>
      </c>
      <c r="BO5" s="574" t="s">
        <v>1821</v>
      </c>
      <c r="BP5" s="577" t="s">
        <v>1823</v>
      </c>
      <c r="BQ5" s="809"/>
      <c r="BR5" s="578" t="s">
        <v>1819</v>
      </c>
      <c r="BS5" s="574" t="s">
        <v>1820</v>
      </c>
      <c r="BT5" s="574" t="s">
        <v>1821</v>
      </c>
      <c r="BU5" s="575" t="s">
        <v>1822</v>
      </c>
      <c r="BV5" s="576" t="s">
        <v>1819</v>
      </c>
      <c r="BW5" s="574" t="s">
        <v>1820</v>
      </c>
      <c r="BX5" s="574" t="s">
        <v>1821</v>
      </c>
      <c r="BY5" s="577" t="s">
        <v>1823</v>
      </c>
      <c r="BZ5" s="809"/>
      <c r="CA5" s="578" t="s">
        <v>1819</v>
      </c>
      <c r="CB5" s="574" t="s">
        <v>1820</v>
      </c>
      <c r="CC5" s="574" t="s">
        <v>1821</v>
      </c>
      <c r="CD5" s="575" t="s">
        <v>1822</v>
      </c>
      <c r="CE5" s="576" t="s">
        <v>1819</v>
      </c>
      <c r="CF5" s="574" t="s">
        <v>1820</v>
      </c>
      <c r="CG5" s="574" t="s">
        <v>1821</v>
      </c>
      <c r="CH5" s="577" t="s">
        <v>1823</v>
      </c>
      <c r="CI5" s="809"/>
      <c r="CJ5" s="578" t="s">
        <v>1819</v>
      </c>
      <c r="CK5" s="574" t="s">
        <v>1820</v>
      </c>
      <c r="CL5" s="574" t="s">
        <v>1821</v>
      </c>
      <c r="CM5" s="575" t="s">
        <v>1822</v>
      </c>
      <c r="CN5" s="576" t="s">
        <v>1819</v>
      </c>
      <c r="CO5" s="574" t="s">
        <v>1820</v>
      </c>
      <c r="CP5" s="574" t="s">
        <v>1821</v>
      </c>
      <c r="CQ5" s="577" t="s">
        <v>1823</v>
      </c>
      <c r="CR5" s="809"/>
      <c r="CS5" s="578" t="s">
        <v>1819</v>
      </c>
      <c r="CT5" s="574" t="s">
        <v>1820</v>
      </c>
      <c r="CU5" s="574" t="s">
        <v>1821</v>
      </c>
      <c r="CV5" s="575" t="s">
        <v>1822</v>
      </c>
      <c r="CW5" s="576" t="s">
        <v>1819</v>
      </c>
      <c r="CX5" s="574" t="s">
        <v>1820</v>
      </c>
      <c r="CY5" s="574" t="s">
        <v>1821</v>
      </c>
      <c r="CZ5" s="577" t="s">
        <v>1823</v>
      </c>
      <c r="DA5" s="809"/>
      <c r="DB5" s="578" t="s">
        <v>1819</v>
      </c>
      <c r="DC5" s="574" t="s">
        <v>1820</v>
      </c>
      <c r="DD5" s="574" t="s">
        <v>1821</v>
      </c>
      <c r="DE5" s="575" t="s">
        <v>1822</v>
      </c>
      <c r="DF5" s="576" t="s">
        <v>1819</v>
      </c>
      <c r="DG5" s="574" t="s">
        <v>1820</v>
      </c>
      <c r="DH5" s="574" t="s">
        <v>1821</v>
      </c>
      <c r="DI5" s="577" t="s">
        <v>1823</v>
      </c>
      <c r="DJ5" s="809"/>
      <c r="DK5" s="578" t="s">
        <v>1819</v>
      </c>
      <c r="DL5" s="574" t="s">
        <v>1820</v>
      </c>
      <c r="DM5" s="574" t="s">
        <v>1821</v>
      </c>
      <c r="DN5" s="575" t="s">
        <v>1822</v>
      </c>
      <c r="DO5" s="576" t="s">
        <v>1819</v>
      </c>
      <c r="DP5" s="574" t="s">
        <v>1820</v>
      </c>
      <c r="DQ5" s="574" t="s">
        <v>1821</v>
      </c>
      <c r="DR5" s="577" t="s">
        <v>1823</v>
      </c>
      <c r="DS5" s="809"/>
      <c r="DT5" s="569"/>
      <c r="DU5" s="20" t="s">
        <v>21</v>
      </c>
      <c r="DV5" s="21" t="s">
        <v>22</v>
      </c>
      <c r="DW5" s="561"/>
      <c r="DX5" s="579" t="s">
        <v>23</v>
      </c>
      <c r="DY5" s="11"/>
      <c r="DZ5" s="561"/>
      <c r="EA5" s="860"/>
      <c r="EB5" s="861"/>
      <c r="EC5" s="863"/>
      <c r="ED5" s="865"/>
      <c r="EE5" s="573" t="s">
        <v>1819</v>
      </c>
      <c r="EF5" s="574" t="s">
        <v>1820</v>
      </c>
      <c r="EG5" s="574" t="s">
        <v>1821</v>
      </c>
      <c r="EH5" s="575" t="s">
        <v>1822</v>
      </c>
      <c r="EI5" s="576" t="s">
        <v>1819</v>
      </c>
      <c r="EJ5" s="574" t="s">
        <v>1820</v>
      </c>
      <c r="EK5" s="574" t="s">
        <v>1821</v>
      </c>
      <c r="EL5" s="577" t="s">
        <v>1823</v>
      </c>
      <c r="EM5" s="809"/>
      <c r="EN5" s="566"/>
    </row>
    <row r="6" spans="1:144" ht="15.75" thickBot="1" x14ac:dyDescent="0.25">
      <c r="A6" s="561"/>
      <c r="B6" s="568"/>
      <c r="C6" s="568"/>
      <c r="D6" s="568"/>
      <c r="E6" s="568"/>
      <c r="F6" s="568"/>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580"/>
      <c r="BE6" s="580"/>
      <c r="BF6" s="580"/>
      <c r="BG6" s="580"/>
      <c r="BH6" s="580"/>
      <c r="BI6" s="580"/>
      <c r="BJ6" s="580"/>
      <c r="BK6" s="580"/>
      <c r="BL6" s="580"/>
      <c r="BM6" s="580"/>
      <c r="BN6" s="580"/>
      <c r="BO6" s="580"/>
      <c r="BP6" s="580"/>
      <c r="BQ6" s="580"/>
      <c r="BR6" s="580"/>
      <c r="BS6" s="580"/>
      <c r="BT6" s="580"/>
      <c r="BU6" s="580"/>
      <c r="BV6" s="580"/>
      <c r="BW6" s="580"/>
      <c r="BX6" s="580"/>
      <c r="BY6" s="580"/>
      <c r="BZ6" s="580"/>
      <c r="CA6" s="580"/>
      <c r="CB6" s="580"/>
      <c r="CC6" s="580"/>
      <c r="CD6" s="580"/>
      <c r="CE6" s="580"/>
      <c r="CF6" s="580"/>
      <c r="CG6" s="580"/>
      <c r="CH6" s="580"/>
      <c r="CI6" s="580"/>
      <c r="CJ6" s="580"/>
      <c r="CK6" s="580"/>
      <c r="CL6" s="580"/>
      <c r="CM6" s="580"/>
      <c r="CN6" s="580"/>
      <c r="CO6" s="580"/>
      <c r="CP6" s="580"/>
      <c r="CQ6" s="580"/>
      <c r="CR6" s="580"/>
      <c r="CS6" s="580"/>
      <c r="CT6" s="580"/>
      <c r="CU6" s="580"/>
      <c r="CV6" s="580"/>
      <c r="CW6" s="580"/>
      <c r="CX6" s="580"/>
      <c r="CY6" s="580"/>
      <c r="CZ6" s="580"/>
      <c r="DA6" s="580"/>
      <c r="DB6" s="580"/>
      <c r="DC6" s="580"/>
      <c r="DD6" s="580"/>
      <c r="DE6" s="580"/>
      <c r="DF6" s="580"/>
      <c r="DG6" s="580"/>
      <c r="DH6" s="580"/>
      <c r="DI6" s="580"/>
      <c r="DJ6" s="580"/>
      <c r="DK6" s="580"/>
      <c r="DL6" s="580"/>
      <c r="DM6" s="580"/>
      <c r="DN6" s="580"/>
      <c r="DO6" s="580"/>
      <c r="DP6" s="580"/>
      <c r="DQ6" s="580"/>
      <c r="DR6" s="580"/>
      <c r="DS6" s="580"/>
      <c r="DT6" s="569"/>
      <c r="DU6" s="581"/>
      <c r="DV6" s="581"/>
      <c r="DW6" s="561"/>
      <c r="DX6" s="358"/>
      <c r="DY6" s="11"/>
      <c r="DZ6" s="561"/>
      <c r="EA6" s="571"/>
      <c r="EB6" s="571"/>
      <c r="EC6" s="571"/>
      <c r="ED6" s="571"/>
      <c r="EE6" s="582"/>
      <c r="EF6" s="582"/>
      <c r="EG6" s="582"/>
      <c r="EH6" s="582"/>
      <c r="EI6" s="582"/>
      <c r="EJ6" s="582"/>
      <c r="EK6" s="582"/>
      <c r="EL6" s="582"/>
      <c r="EM6" s="582"/>
      <c r="EN6" s="566"/>
    </row>
    <row r="7" spans="1:144" ht="15.75" thickBot="1" x14ac:dyDescent="0.25">
      <c r="A7" s="561"/>
      <c r="B7" s="773" t="s">
        <v>25</v>
      </c>
      <c r="C7" s="774"/>
      <c r="D7" s="774"/>
      <c r="E7" s="774"/>
      <c r="F7" s="774"/>
      <c r="G7" s="756" t="s">
        <v>26</v>
      </c>
      <c r="H7" s="757"/>
      <c r="I7" s="757"/>
      <c r="J7" s="757"/>
      <c r="K7" s="757"/>
      <c r="L7" s="757"/>
      <c r="M7" s="757"/>
      <c r="N7" s="757"/>
      <c r="O7" s="758"/>
      <c r="P7" s="756" t="s">
        <v>26</v>
      </c>
      <c r="Q7" s="757"/>
      <c r="R7" s="757"/>
      <c r="S7" s="757"/>
      <c r="T7" s="757"/>
      <c r="U7" s="757"/>
      <c r="V7" s="757"/>
      <c r="W7" s="757"/>
      <c r="X7" s="758"/>
      <c r="Y7" s="756" t="s">
        <v>26</v>
      </c>
      <c r="Z7" s="757"/>
      <c r="AA7" s="757"/>
      <c r="AB7" s="757"/>
      <c r="AC7" s="757"/>
      <c r="AD7" s="757"/>
      <c r="AE7" s="757"/>
      <c r="AF7" s="757"/>
      <c r="AG7" s="758"/>
      <c r="AH7" s="756" t="s">
        <v>26</v>
      </c>
      <c r="AI7" s="757"/>
      <c r="AJ7" s="757"/>
      <c r="AK7" s="757"/>
      <c r="AL7" s="757"/>
      <c r="AM7" s="757"/>
      <c r="AN7" s="757"/>
      <c r="AO7" s="757"/>
      <c r="AP7" s="758"/>
      <c r="AQ7" s="756" t="s">
        <v>26</v>
      </c>
      <c r="AR7" s="757"/>
      <c r="AS7" s="757"/>
      <c r="AT7" s="757"/>
      <c r="AU7" s="757"/>
      <c r="AV7" s="757"/>
      <c r="AW7" s="757"/>
      <c r="AX7" s="757"/>
      <c r="AY7" s="758"/>
      <c r="AZ7" s="756" t="s">
        <v>26</v>
      </c>
      <c r="BA7" s="757"/>
      <c r="BB7" s="757"/>
      <c r="BC7" s="757"/>
      <c r="BD7" s="757"/>
      <c r="BE7" s="757"/>
      <c r="BF7" s="757"/>
      <c r="BG7" s="757"/>
      <c r="BH7" s="758"/>
      <c r="BI7" s="756" t="s">
        <v>26</v>
      </c>
      <c r="BJ7" s="757"/>
      <c r="BK7" s="757"/>
      <c r="BL7" s="757"/>
      <c r="BM7" s="757"/>
      <c r="BN7" s="757"/>
      <c r="BO7" s="757"/>
      <c r="BP7" s="757"/>
      <c r="BQ7" s="758"/>
      <c r="BR7" s="756" t="s">
        <v>26</v>
      </c>
      <c r="BS7" s="757"/>
      <c r="BT7" s="757"/>
      <c r="BU7" s="757"/>
      <c r="BV7" s="757"/>
      <c r="BW7" s="757"/>
      <c r="BX7" s="757"/>
      <c r="BY7" s="757"/>
      <c r="BZ7" s="758"/>
      <c r="CA7" s="756" t="s">
        <v>26</v>
      </c>
      <c r="CB7" s="757"/>
      <c r="CC7" s="757"/>
      <c r="CD7" s="757"/>
      <c r="CE7" s="757"/>
      <c r="CF7" s="757"/>
      <c r="CG7" s="757"/>
      <c r="CH7" s="757"/>
      <c r="CI7" s="758"/>
      <c r="CJ7" s="756" t="s">
        <v>26</v>
      </c>
      <c r="CK7" s="757"/>
      <c r="CL7" s="757"/>
      <c r="CM7" s="757"/>
      <c r="CN7" s="757"/>
      <c r="CO7" s="757"/>
      <c r="CP7" s="757"/>
      <c r="CQ7" s="757"/>
      <c r="CR7" s="758"/>
      <c r="CS7" s="756" t="s">
        <v>26</v>
      </c>
      <c r="CT7" s="757"/>
      <c r="CU7" s="757"/>
      <c r="CV7" s="757"/>
      <c r="CW7" s="757"/>
      <c r="CX7" s="757"/>
      <c r="CY7" s="757"/>
      <c r="CZ7" s="757"/>
      <c r="DA7" s="758"/>
      <c r="DB7" s="756" t="s">
        <v>26</v>
      </c>
      <c r="DC7" s="757"/>
      <c r="DD7" s="757"/>
      <c r="DE7" s="757"/>
      <c r="DF7" s="757"/>
      <c r="DG7" s="757"/>
      <c r="DH7" s="757"/>
      <c r="DI7" s="757"/>
      <c r="DJ7" s="758"/>
      <c r="DK7" s="756" t="s">
        <v>26</v>
      </c>
      <c r="DL7" s="757"/>
      <c r="DM7" s="757"/>
      <c r="DN7" s="757"/>
      <c r="DO7" s="757"/>
      <c r="DP7" s="757"/>
      <c r="DQ7" s="757"/>
      <c r="DR7" s="757"/>
      <c r="DS7" s="758"/>
      <c r="DT7" s="569"/>
      <c r="DU7" s="581"/>
      <c r="DV7" s="581"/>
      <c r="DW7" s="561"/>
      <c r="DX7" s="572"/>
      <c r="DY7" s="11"/>
      <c r="DZ7" s="561"/>
      <c r="EA7" s="773" t="s">
        <v>25</v>
      </c>
      <c r="EB7" s="774"/>
      <c r="EC7" s="774"/>
      <c r="ED7" s="774"/>
      <c r="EE7" s="756" t="s">
        <v>26</v>
      </c>
      <c r="EF7" s="757"/>
      <c r="EG7" s="757"/>
      <c r="EH7" s="757"/>
      <c r="EI7" s="757"/>
      <c r="EJ7" s="757"/>
      <c r="EK7" s="757"/>
      <c r="EL7" s="757"/>
      <c r="EM7" s="758"/>
      <c r="EN7" s="566"/>
    </row>
    <row r="8" spans="1:144" ht="15.75" thickBot="1" x14ac:dyDescent="0.25">
      <c r="A8" s="561"/>
      <c r="B8" s="227"/>
      <c r="C8" s="583"/>
      <c r="D8" s="583"/>
      <c r="E8" s="583"/>
      <c r="F8" s="583"/>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584"/>
      <c r="BH8" s="584"/>
      <c r="BI8" s="584"/>
      <c r="BJ8" s="584"/>
      <c r="BK8" s="584"/>
      <c r="BL8" s="584"/>
      <c r="BM8" s="584"/>
      <c r="BN8" s="584"/>
      <c r="BO8" s="584"/>
      <c r="BP8" s="584"/>
      <c r="BQ8" s="584"/>
      <c r="BR8" s="584"/>
      <c r="BS8" s="584"/>
      <c r="BT8" s="584"/>
      <c r="BU8" s="584"/>
      <c r="BV8" s="584"/>
      <c r="BW8" s="584"/>
      <c r="BX8" s="584"/>
      <c r="BY8" s="584"/>
      <c r="BZ8" s="584"/>
      <c r="CA8" s="584"/>
      <c r="CB8" s="584"/>
      <c r="CC8" s="584"/>
      <c r="CD8" s="584"/>
      <c r="CE8" s="584"/>
      <c r="CF8" s="584"/>
      <c r="CG8" s="584"/>
      <c r="CH8" s="584"/>
      <c r="CI8" s="584"/>
      <c r="CJ8" s="584"/>
      <c r="CK8" s="584"/>
      <c r="CL8" s="584"/>
      <c r="CM8" s="584"/>
      <c r="CN8" s="584"/>
      <c r="CO8" s="584"/>
      <c r="CP8" s="584"/>
      <c r="CQ8" s="584"/>
      <c r="CR8" s="584"/>
      <c r="CS8" s="584"/>
      <c r="CT8" s="584"/>
      <c r="CU8" s="584"/>
      <c r="CV8" s="584"/>
      <c r="CW8" s="584"/>
      <c r="CX8" s="584"/>
      <c r="CY8" s="584"/>
      <c r="CZ8" s="584"/>
      <c r="DA8" s="584"/>
      <c r="DB8" s="584"/>
      <c r="DC8" s="584"/>
      <c r="DD8" s="584"/>
      <c r="DE8" s="584"/>
      <c r="DF8" s="584"/>
      <c r="DG8" s="584"/>
      <c r="DH8" s="584"/>
      <c r="DI8" s="584"/>
      <c r="DJ8" s="584"/>
      <c r="DK8" s="584"/>
      <c r="DL8" s="584"/>
      <c r="DM8" s="584"/>
      <c r="DN8" s="584"/>
      <c r="DO8" s="584"/>
      <c r="DP8" s="584"/>
      <c r="DQ8" s="584"/>
      <c r="DR8" s="584"/>
      <c r="DS8" s="584"/>
      <c r="DT8" s="569"/>
      <c r="DU8" s="581"/>
      <c r="DV8" s="581"/>
      <c r="DW8" s="561"/>
      <c r="DX8" s="30"/>
      <c r="DY8" s="11"/>
      <c r="DZ8" s="561"/>
      <c r="EA8" s="227"/>
      <c r="EB8" s="583"/>
      <c r="EC8" s="583"/>
      <c r="ED8" s="583"/>
      <c r="EE8" s="585"/>
      <c r="EF8" s="585"/>
      <c r="EG8" s="585"/>
      <c r="EH8" s="585"/>
      <c r="EI8" s="585"/>
      <c r="EJ8" s="585"/>
      <c r="EK8" s="585"/>
      <c r="EL8" s="585"/>
      <c r="EM8" s="585"/>
      <c r="EN8" s="566"/>
    </row>
    <row r="9" spans="1:144" ht="15.75" thickBot="1" x14ac:dyDescent="0.25">
      <c r="A9" s="561"/>
      <c r="B9" s="27" t="s">
        <v>29</v>
      </c>
      <c r="C9" s="28" t="s">
        <v>1824</v>
      </c>
      <c r="D9" s="361"/>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568"/>
      <c r="BK9" s="568"/>
      <c r="BL9" s="568"/>
      <c r="BM9" s="568"/>
      <c r="BN9" s="568"/>
      <c r="BO9" s="568"/>
      <c r="BP9" s="568"/>
      <c r="BQ9" s="568"/>
      <c r="BR9" s="568"/>
      <c r="BS9" s="568"/>
      <c r="BT9" s="568"/>
      <c r="BU9" s="568"/>
      <c r="BV9" s="568"/>
      <c r="BW9" s="568"/>
      <c r="BX9" s="568"/>
      <c r="BY9" s="568"/>
      <c r="BZ9" s="568"/>
      <c r="CA9" s="568"/>
      <c r="CB9" s="568"/>
      <c r="CC9" s="568"/>
      <c r="CD9" s="568"/>
      <c r="CE9" s="568"/>
      <c r="CF9" s="568"/>
      <c r="CG9" s="568"/>
      <c r="CH9" s="568"/>
      <c r="CI9" s="568"/>
      <c r="CJ9" s="568"/>
      <c r="CK9" s="568"/>
      <c r="CL9" s="568"/>
      <c r="CM9" s="568"/>
      <c r="CN9" s="568"/>
      <c r="CO9" s="568"/>
      <c r="CP9" s="568"/>
      <c r="CQ9" s="568"/>
      <c r="CR9" s="568"/>
      <c r="CS9" s="568"/>
      <c r="CT9" s="568"/>
      <c r="CU9" s="568"/>
      <c r="CV9" s="568"/>
      <c r="CW9" s="568"/>
      <c r="CX9" s="568"/>
      <c r="CY9" s="568"/>
      <c r="CZ9" s="568"/>
      <c r="DA9" s="568"/>
      <c r="DB9" s="568"/>
      <c r="DC9" s="568"/>
      <c r="DD9" s="568"/>
      <c r="DE9" s="568"/>
      <c r="DF9" s="568"/>
      <c r="DG9" s="568"/>
      <c r="DH9" s="568"/>
      <c r="DI9" s="568"/>
      <c r="DJ9" s="568"/>
      <c r="DK9" s="568"/>
      <c r="DL9" s="568"/>
      <c r="DM9" s="568"/>
      <c r="DN9" s="568"/>
      <c r="DO9" s="568"/>
      <c r="DP9" s="568"/>
      <c r="DQ9" s="568"/>
      <c r="DR9" s="568"/>
      <c r="DS9" s="568"/>
      <c r="DT9" s="569"/>
      <c r="DU9" s="586"/>
      <c r="DV9" s="586"/>
      <c r="DW9" s="561"/>
      <c r="DX9" s="30"/>
      <c r="DY9" s="11"/>
      <c r="DZ9" s="561"/>
      <c r="EA9" s="27" t="s">
        <v>29</v>
      </c>
      <c r="EB9" s="28" t="s">
        <v>1824</v>
      </c>
      <c r="EC9" s="571"/>
      <c r="ED9" s="571"/>
      <c r="EE9" s="571"/>
      <c r="EF9" s="571"/>
      <c r="EG9" s="571"/>
      <c r="EH9" s="571"/>
      <c r="EI9" s="571"/>
      <c r="EJ9" s="571"/>
      <c r="EK9" s="571"/>
      <c r="EL9" s="571"/>
      <c r="EM9" s="571"/>
      <c r="EN9" s="566"/>
    </row>
    <row r="10" spans="1:144" ht="15" x14ac:dyDescent="0.2">
      <c r="A10" s="561"/>
      <c r="B10" s="46">
        <v>1</v>
      </c>
      <c r="C10" s="47" t="s">
        <v>1825</v>
      </c>
      <c r="D10" s="33" t="s">
        <v>32</v>
      </c>
      <c r="E10" s="33" t="s">
        <v>33</v>
      </c>
      <c r="F10" s="362">
        <v>3</v>
      </c>
      <c r="G10" s="587">
        <v>0.24145215328270619</v>
      </c>
      <c r="H10" s="588">
        <v>0.27502939130942028</v>
      </c>
      <c r="I10" s="588">
        <v>14.649609541088482</v>
      </c>
      <c r="J10" s="589">
        <f>SUM(G10:I10)</f>
        <v>15.166091085680609</v>
      </c>
      <c r="K10" s="590">
        <v>0.19128302383036397</v>
      </c>
      <c r="L10" s="588">
        <v>7.160184800177119E-4</v>
      </c>
      <c r="M10" s="588">
        <v>11.21655067957294</v>
      </c>
      <c r="N10" s="591">
        <f t="shared" ref="N10:N17" si="0">SUM(K10:M10)</f>
        <v>11.408549721883322</v>
      </c>
      <c r="O10" s="592">
        <f>N10+J10</f>
        <v>26.574640807563931</v>
      </c>
      <c r="P10" s="587">
        <v>0.24349972422335472</v>
      </c>
      <c r="Q10" s="588">
        <v>0.27736170511078057</v>
      </c>
      <c r="R10" s="588">
        <v>14.77384166898779</v>
      </c>
      <c r="S10" s="592">
        <f>SUM(P10:R10)</f>
        <v>15.294703098321925</v>
      </c>
      <c r="T10" s="590">
        <v>0.19290514877607048</v>
      </c>
      <c r="U10" s="588">
        <v>7.2209048481335764E-4</v>
      </c>
      <c r="V10" s="588">
        <v>11.31166966241719</v>
      </c>
      <c r="W10" s="591">
        <f t="shared" ref="W10:W17" si="1">SUM(T10:V10)</f>
        <v>11.505296901678074</v>
      </c>
      <c r="X10" s="592">
        <f>W10+S10</f>
        <v>26.799999999999997</v>
      </c>
      <c r="Y10" s="587">
        <v>0.26015227051866358</v>
      </c>
      <c r="Z10" s="588">
        <v>0.29633001667513537</v>
      </c>
      <c r="AA10" s="588">
        <v>15.784200441003126</v>
      </c>
      <c r="AB10" s="592">
        <f>SUM(Y10:AA10)</f>
        <v>16.340682728196924</v>
      </c>
      <c r="AC10" s="590">
        <v>0.20609761513652661</v>
      </c>
      <c r="AD10" s="588">
        <v>7.7147306734444345E-4</v>
      </c>
      <c r="AE10" s="588">
        <v>12.085256176042391</v>
      </c>
      <c r="AF10" s="591">
        <f t="shared" ref="AF10:AF17" si="2">SUM(AC10:AE10)</f>
        <v>12.292125264246261</v>
      </c>
      <c r="AG10" s="592">
        <f>AF10+AB10</f>
        <v>28.632807992443183</v>
      </c>
      <c r="AH10" s="593">
        <v>0.261215433880649</v>
      </c>
      <c r="AI10" s="364">
        <v>0.29754102750412964</v>
      </c>
      <c r="AJ10" s="364">
        <v>15.848705677008379</v>
      </c>
      <c r="AK10" s="594">
        <f>SUM(AH10:AJ10)</f>
        <v>16.407462138393157</v>
      </c>
      <c r="AL10" s="595">
        <v>0.20693987352992399</v>
      </c>
      <c r="AM10" s="364">
        <v>7.7462584359476753E-4</v>
      </c>
      <c r="AN10" s="364">
        <v>12.134644949628568</v>
      </c>
      <c r="AO10" s="596">
        <f t="shared" ref="AO10:AO17" si="3">SUM(AL10:AN10)</f>
        <v>12.342359449002087</v>
      </c>
      <c r="AP10" s="594">
        <f>AO10+AK10</f>
        <v>28.749821587395246</v>
      </c>
      <c r="AQ10" s="593">
        <v>0.2339227103594457</v>
      </c>
      <c r="AR10" s="364">
        <v>0.12223785689986137</v>
      </c>
      <c r="AS10" s="364">
        <v>15.997270004161217</v>
      </c>
      <c r="AT10" s="594">
        <f>SUM(AQ10:AS10)</f>
        <v>16.353430571420525</v>
      </c>
      <c r="AU10" s="595">
        <v>0.19960408882014991</v>
      </c>
      <c r="AV10" s="364">
        <v>2.22410457131802E-3</v>
      </c>
      <c r="AW10" s="364">
        <v>12.63056521820328</v>
      </c>
      <c r="AX10" s="596">
        <f t="shared" ref="AX10:AX17" si="4">SUM(AU10:AW10)</f>
        <v>12.832393411594747</v>
      </c>
      <c r="AY10" s="594">
        <f>AX10+AT10</f>
        <v>29.185823983015272</v>
      </c>
      <c r="AZ10" s="593">
        <v>0.18351656445036504</v>
      </c>
      <c r="BA10" s="364">
        <v>8.4977995717014435E-2</v>
      </c>
      <c r="BB10" s="364">
        <v>12.806849789279019</v>
      </c>
      <c r="BC10" s="594">
        <f>SUM(AZ10:BB10)</f>
        <v>13.075344349446398</v>
      </c>
      <c r="BD10" s="595">
        <v>0.18249710051110299</v>
      </c>
      <c r="BE10" s="364">
        <v>2.1988957494380157E-3</v>
      </c>
      <c r="BF10" s="364">
        <v>11.378114924310442</v>
      </c>
      <c r="BG10" s="596">
        <f t="shared" ref="BG10:BG17" si="5">SUM(BD10:BF10)</f>
        <v>11.562810920570982</v>
      </c>
      <c r="BH10" s="594">
        <f>BG10+BC10</f>
        <v>24.638155270017378</v>
      </c>
      <c r="BI10" s="593">
        <v>0.18220541890568534</v>
      </c>
      <c r="BJ10" s="364">
        <v>8.4370865124667765E-2</v>
      </c>
      <c r="BK10" s="364">
        <v>12.470729187589969</v>
      </c>
      <c r="BL10" s="594">
        <f>SUM(BI10:BK10)</f>
        <v>12.737305471620322</v>
      </c>
      <c r="BM10" s="595">
        <v>0.18119323859014408</v>
      </c>
      <c r="BN10" s="364">
        <v>2.1831856015626688E-3</v>
      </c>
      <c r="BO10" s="364">
        <v>11.541444536655119</v>
      </c>
      <c r="BP10" s="596">
        <f t="shared" ref="BP10:BP17" si="6">SUM(BM10:BO10)</f>
        <v>11.724820960846825</v>
      </c>
      <c r="BQ10" s="594">
        <f>BP10+BL10</f>
        <v>24.462126432467148</v>
      </c>
      <c r="BR10" s="593">
        <v>0.17718631421901077</v>
      </c>
      <c r="BS10" s="364">
        <v>8.204675090726786E-2</v>
      </c>
      <c r="BT10" s="364">
        <v>11.889322574366242</v>
      </c>
      <c r="BU10" s="594">
        <f>SUM(BR10:BT10)</f>
        <v>12.148555639492521</v>
      </c>
      <c r="BV10" s="595">
        <v>0.17620201583473152</v>
      </c>
      <c r="BW10" s="364">
        <v>2.1230466817078451E-3</v>
      </c>
      <c r="BX10" s="364">
        <v>11.461402031623001</v>
      </c>
      <c r="BY10" s="596">
        <f t="shared" ref="BY10:BY17" si="7">SUM(BV10:BX10)</f>
        <v>11.63972709413944</v>
      </c>
      <c r="BZ10" s="594">
        <f>BY10+BU10</f>
        <v>23.788282733631959</v>
      </c>
      <c r="CA10" s="593">
        <v>0.155702578323302</v>
      </c>
      <c r="CB10" s="364">
        <v>7.2098630843017347E-2</v>
      </c>
      <c r="CC10" s="364">
        <v>10.238709562798254</v>
      </c>
      <c r="CD10" s="594">
        <f>SUM(CA10:CC10)</f>
        <v>10.466510771964574</v>
      </c>
      <c r="CE10" s="595">
        <v>0.15483762553647284</v>
      </c>
      <c r="CF10" s="364">
        <v>1.8656285261064221E-3</v>
      </c>
      <c r="CG10" s="364">
        <v>10.280753483178959</v>
      </c>
      <c r="CH10" s="596">
        <f t="shared" ref="CH10:CH17" si="8">SUM(CE10:CG10)</f>
        <v>10.437456737241538</v>
      </c>
      <c r="CI10" s="594">
        <f>CH10+CD10</f>
        <v>20.903967509206112</v>
      </c>
      <c r="CJ10" s="593">
        <v>0.15975334197463217</v>
      </c>
      <c r="CK10" s="364">
        <v>7.3974351311326708E-2</v>
      </c>
      <c r="CL10" s="364">
        <v>10.290602125652823</v>
      </c>
      <c r="CM10" s="594">
        <f>SUM(CJ10:CL10)</f>
        <v>10.524329818938782</v>
      </c>
      <c r="CN10" s="595">
        <v>0.15886588654624914</v>
      </c>
      <c r="CO10" s="364">
        <v>1.914164782228941E-3</v>
      </c>
      <c r="CP10" s="364">
        <v>10.762695979104627</v>
      </c>
      <c r="CQ10" s="596">
        <f t="shared" ref="CQ10:CQ17" si="9">SUM(CN10:CP10)</f>
        <v>10.923476030433106</v>
      </c>
      <c r="CR10" s="594">
        <f>CQ10+CM10</f>
        <v>21.447805849371889</v>
      </c>
      <c r="CS10" s="593">
        <v>0.16364571208941384</v>
      </c>
      <c r="CT10" s="364">
        <v>7.5776727091047741E-2</v>
      </c>
      <c r="CU10" s="364">
        <v>10.321627564657581</v>
      </c>
      <c r="CV10" s="594">
        <f>SUM(CS10:CU10)</f>
        <v>10.561050003838043</v>
      </c>
      <c r="CW10" s="595">
        <v>0.16273663392096827</v>
      </c>
      <c r="CX10" s="364">
        <v>1.9608031667598799E-3</v>
      </c>
      <c r="CY10" s="364">
        <v>11.244631504469304</v>
      </c>
      <c r="CZ10" s="596">
        <f t="shared" ref="CZ10:CZ17" si="10">SUM(CW10:CY10)</f>
        <v>11.409328941557032</v>
      </c>
      <c r="DA10" s="594">
        <f>CZ10+CV10</f>
        <v>21.970378945395076</v>
      </c>
      <c r="DB10" s="593">
        <v>0.16759514880784163</v>
      </c>
      <c r="DC10" s="364">
        <v>7.7605527763882617E-2</v>
      </c>
      <c r="DD10" s="364">
        <v>10.345724288979076</v>
      </c>
      <c r="DE10" s="594">
        <f>SUM(DB10:DD10)</f>
        <v>10.5909249655508</v>
      </c>
      <c r="DF10" s="595">
        <v>0.1666641308852006</v>
      </c>
      <c r="DG10" s="364">
        <v>2.0081253234209705E-3</v>
      </c>
      <c r="DH10" s="364">
        <v>11.741016339726942</v>
      </c>
      <c r="DI10" s="596">
        <f t="shared" ref="DI10:DI17" si="11">SUM(DF10:DH10)</f>
        <v>11.909688595935563</v>
      </c>
      <c r="DJ10" s="594">
        <f>DI10+DE10</f>
        <v>22.500613561486361</v>
      </c>
      <c r="DK10" s="593">
        <v>0.1716475333907066</v>
      </c>
      <c r="DL10" s="364">
        <v>7.9481998810285295E-2</v>
      </c>
      <c r="DM10" s="364">
        <v>10.365433125748282</v>
      </c>
      <c r="DN10" s="594">
        <f>SUM(DK10:DM10)</f>
        <v>10.616562657949274</v>
      </c>
      <c r="DO10" s="595">
        <v>0.1706940038219773</v>
      </c>
      <c r="DP10" s="364">
        <v>2.0566810015475632E-3</v>
      </c>
      <c r="DQ10" s="364">
        <v>12.255356178269501</v>
      </c>
      <c r="DR10" s="596">
        <f t="shared" ref="DR10:DR17" si="12">SUM(DO10:DQ10)</f>
        <v>12.428106863093026</v>
      </c>
      <c r="DS10" s="594">
        <f>DR10+DN10</f>
        <v>23.044669521042302</v>
      </c>
      <c r="DT10" s="569"/>
      <c r="DU10" s="368"/>
      <c r="DV10" s="240"/>
      <c r="DW10" s="561"/>
      <c r="DX10" s="30">
        <f t="shared" ref="DX10:DX16" si="13" xml:space="preserve"> IF( SUM( EP10:JB10 ) = 0, 0, $EP$5 )</f>
        <v>0</v>
      </c>
      <c r="DY10" s="11"/>
      <c r="DZ10" s="561"/>
      <c r="EA10" s="46">
        <v>1</v>
      </c>
      <c r="EB10" s="47" t="s">
        <v>1825</v>
      </c>
      <c r="EC10" s="33" t="s">
        <v>33</v>
      </c>
      <c r="ED10" s="362">
        <v>3</v>
      </c>
      <c r="EE10" s="597" t="s">
        <v>1826</v>
      </c>
      <c r="EF10" s="486" t="s">
        <v>1827</v>
      </c>
      <c r="EG10" s="598" t="s">
        <v>1828</v>
      </c>
      <c r="EH10" s="599" t="s">
        <v>1829</v>
      </c>
      <c r="EI10" s="600" t="s">
        <v>1830</v>
      </c>
      <c r="EJ10" s="486" t="s">
        <v>1831</v>
      </c>
      <c r="EK10" s="601" t="s">
        <v>1832</v>
      </c>
      <c r="EL10" s="602" t="s">
        <v>1833</v>
      </c>
      <c r="EM10" s="599" t="s">
        <v>1834</v>
      </c>
      <c r="EN10" s="566"/>
    </row>
    <row r="11" spans="1:144" ht="15" x14ac:dyDescent="0.2">
      <c r="A11" s="561"/>
      <c r="B11" s="46">
        <v>2</v>
      </c>
      <c r="C11" s="47" t="s">
        <v>1835</v>
      </c>
      <c r="D11" s="48" t="s">
        <v>41</v>
      </c>
      <c r="E11" s="48" t="s">
        <v>33</v>
      </c>
      <c r="F11" s="64">
        <v>3</v>
      </c>
      <c r="G11" s="603">
        <v>1.0608342186832076E-2</v>
      </c>
      <c r="H11" s="604">
        <v>1.2517989647491835E-2</v>
      </c>
      <c r="I11" s="604">
        <v>9.2843179473555608</v>
      </c>
      <c r="J11" s="605">
        <f>SUM(G11:I11)</f>
        <v>9.3074442791898839</v>
      </c>
      <c r="K11" s="606">
        <v>1.8503172805608301E-2</v>
      </c>
      <c r="L11" s="604">
        <v>1.0690354035255097E-4</v>
      </c>
      <c r="M11" s="604">
        <v>2.9392275372204657</v>
      </c>
      <c r="N11" s="607">
        <f t="shared" si="0"/>
        <v>2.9578376135664266</v>
      </c>
      <c r="O11" s="608">
        <f>N11+J11</f>
        <v>12.26528189275631</v>
      </c>
      <c r="P11" s="603">
        <v>1.0465388531875175E-2</v>
      </c>
      <c r="Q11" s="604">
        <v>1.2349302368998605E-2</v>
      </c>
      <c r="R11" s="604">
        <v>9.1592062983361782</v>
      </c>
      <c r="S11" s="608">
        <f>SUM(P11:R11)</f>
        <v>9.1820209892370528</v>
      </c>
      <c r="T11" s="606">
        <v>1.825383166122627E-2</v>
      </c>
      <c r="U11" s="604">
        <v>1.0546295222369146E-4</v>
      </c>
      <c r="V11" s="604">
        <v>2.8996197161494988</v>
      </c>
      <c r="W11" s="607">
        <f t="shared" si="1"/>
        <v>2.9179790107629486</v>
      </c>
      <c r="X11" s="608">
        <f>W11+S11</f>
        <v>12.100000000000001</v>
      </c>
      <c r="Y11" s="603">
        <v>9.3859436613097993E-3</v>
      </c>
      <c r="Z11" s="604">
        <v>1.1075542579127922E-2</v>
      </c>
      <c r="AA11" s="604">
        <v>8.2144866420065572</v>
      </c>
      <c r="AB11" s="608">
        <f>SUM(Y11:AA11)</f>
        <v>8.2349481282469945</v>
      </c>
      <c r="AC11" s="606">
        <v>1.6371053502072345E-2</v>
      </c>
      <c r="AD11" s="604">
        <v>9.4585052901959631E-5</v>
      </c>
      <c r="AE11" s="604">
        <v>2.6005405544294526</v>
      </c>
      <c r="AF11" s="607">
        <f t="shared" si="2"/>
        <v>2.617006192984427</v>
      </c>
      <c r="AG11" s="608">
        <f>AF11+AB11</f>
        <v>10.851954321231421</v>
      </c>
      <c r="AH11" s="609">
        <v>9.6237247929956068E-3</v>
      </c>
      <c r="AI11" s="371">
        <v>1.1356127584059848E-2</v>
      </c>
      <c r="AJ11" s="371">
        <v>8.4225903767440506</v>
      </c>
      <c r="AK11" s="610">
        <f>SUM(AH11:AJ11)</f>
        <v>8.4435702291211054</v>
      </c>
      <c r="AL11" s="611">
        <v>1.6785793646386021E-2</v>
      </c>
      <c r="AM11" s="371">
        <v>9.6981246799042044E-5</v>
      </c>
      <c r="AN11" s="371">
        <v>2.666421993562317</v>
      </c>
      <c r="AO11" s="612">
        <f t="shared" si="3"/>
        <v>2.683304768455502</v>
      </c>
      <c r="AP11" s="610">
        <f>AO11+AK11</f>
        <v>11.126874997576607</v>
      </c>
      <c r="AQ11" s="609">
        <v>1.7366050586981298E-2</v>
      </c>
      <c r="AR11" s="371">
        <v>1.5012636990011371E-2</v>
      </c>
      <c r="AS11" s="371">
        <v>9.0035900492693077</v>
      </c>
      <c r="AT11" s="610">
        <f>SUM(AQ11:AS11)</f>
        <v>9.0359687368463</v>
      </c>
      <c r="AU11" s="611">
        <v>1.5863112040108845E-2</v>
      </c>
      <c r="AV11" s="371">
        <v>-3.972506452665262E-5</v>
      </c>
      <c r="AW11" s="371">
        <v>3.0726311357452376</v>
      </c>
      <c r="AX11" s="612">
        <f t="shared" si="4"/>
        <v>3.08845452272082</v>
      </c>
      <c r="AY11" s="610">
        <f>AX11+AT11</f>
        <v>12.12442325956712</v>
      </c>
      <c r="AZ11" s="609">
        <v>1.5574175284842944E-2</v>
      </c>
      <c r="BA11" s="371">
        <v>1.0559796230714076E-2</v>
      </c>
      <c r="BB11" s="371">
        <v>8.4301355823288873</v>
      </c>
      <c r="BC11" s="610">
        <f>SUM(AZ11:BB11)</f>
        <v>8.4562695538444448</v>
      </c>
      <c r="BD11" s="611">
        <v>1.6361410323163211E-2</v>
      </c>
      <c r="BE11" s="371">
        <v>9.0324255818870366E-4</v>
      </c>
      <c r="BF11" s="371">
        <v>3.0320028258071208</v>
      </c>
      <c r="BG11" s="612">
        <f t="shared" si="5"/>
        <v>3.0492674786884728</v>
      </c>
      <c r="BH11" s="610">
        <f>BG11+BC11</f>
        <v>11.505537032532917</v>
      </c>
      <c r="BI11" s="609">
        <v>1.5142269182534434E-2</v>
      </c>
      <c r="BJ11" s="371">
        <v>1.0266949877840516E-2</v>
      </c>
      <c r="BK11" s="371">
        <v>8.0844847667189388</v>
      </c>
      <c r="BL11" s="610">
        <f>SUM(BI11:BK11)</f>
        <v>8.1098939857793138</v>
      </c>
      <c r="BM11" s="611">
        <v>1.5907672463424023E-2</v>
      </c>
      <c r="BN11" s="371">
        <v>8.7819365732484114E-4</v>
      </c>
      <c r="BO11" s="371">
        <v>3.0597833572167454</v>
      </c>
      <c r="BP11" s="612">
        <f t="shared" si="6"/>
        <v>3.0765692233374944</v>
      </c>
      <c r="BQ11" s="610">
        <f>BP11+BL11</f>
        <v>11.186463209116809</v>
      </c>
      <c r="BR11" s="609">
        <v>1.4940113828157107E-2</v>
      </c>
      <c r="BS11" s="371">
        <v>1.0129881987558716E-2</v>
      </c>
      <c r="BT11" s="371">
        <v>7.8661824647380767</v>
      </c>
      <c r="BU11" s="610">
        <f>SUM(BR11:BT11)</f>
        <v>7.8912524605537921</v>
      </c>
      <c r="BV11" s="611">
        <v>1.5695298668889239E-2</v>
      </c>
      <c r="BW11" s="371">
        <v>8.6646942049690295E-4</v>
      </c>
      <c r="BX11" s="371">
        <v>3.1293052191781752</v>
      </c>
      <c r="BY11" s="612">
        <f t="shared" si="7"/>
        <v>3.1458669872675613</v>
      </c>
      <c r="BZ11" s="610">
        <f>BY11+BU11</f>
        <v>11.037119447821354</v>
      </c>
      <c r="CA11" s="609">
        <v>1.4806928010029372E-2</v>
      </c>
      <c r="CB11" s="371">
        <v>1.0039577680940404E-2</v>
      </c>
      <c r="CC11" s="371">
        <v>7.6866709624178258</v>
      </c>
      <c r="CD11" s="610">
        <f>SUM(CA11:CC11)</f>
        <v>7.7115174681087959</v>
      </c>
      <c r="CE11" s="611">
        <v>1.5555380645638611E-2</v>
      </c>
      <c r="CF11" s="371">
        <v>8.5874515279861735E-4</v>
      </c>
      <c r="CG11" s="371">
        <v>3.2107958469763176</v>
      </c>
      <c r="CH11" s="612">
        <f t="shared" si="8"/>
        <v>3.2272099727747547</v>
      </c>
      <c r="CI11" s="610">
        <f>CH11+CD11</f>
        <v>10.93872744088355</v>
      </c>
      <c r="CJ11" s="609">
        <v>1.4558353282807785E-2</v>
      </c>
      <c r="CK11" s="371">
        <v>9.8710359495448458E-3</v>
      </c>
      <c r="CL11" s="371">
        <v>7.4500782862840929</v>
      </c>
      <c r="CM11" s="610">
        <f>SUM(CJ11:CL11)</f>
        <v>7.4745076755164455</v>
      </c>
      <c r="CN11" s="611">
        <v>1.5294241096759968E-2</v>
      </c>
      <c r="CO11" s="371">
        <v>8.4432877001042596E-4</v>
      </c>
      <c r="CP11" s="371">
        <v>3.2644447796328993</v>
      </c>
      <c r="CQ11" s="612">
        <f t="shared" si="9"/>
        <v>3.2805833494996697</v>
      </c>
      <c r="CR11" s="610">
        <f>CQ11+CM11</f>
        <v>10.755091025016116</v>
      </c>
      <c r="CS11" s="609">
        <v>1.4902278245077212E-2</v>
      </c>
      <c r="CT11" s="371">
        <v>1.0104228234452266E-2</v>
      </c>
      <c r="CU11" s="371">
        <v>7.5159864480669514</v>
      </c>
      <c r="CV11" s="610">
        <f>SUM(CS11:CU11)</f>
        <v>7.5409929545464811</v>
      </c>
      <c r="CW11" s="611">
        <v>1.5655550593099393E-2</v>
      </c>
      <c r="CX11" s="371">
        <v>8.6427510148953288E-4</v>
      </c>
      <c r="CY11" s="371">
        <v>3.4516553511021102</v>
      </c>
      <c r="CZ11" s="612">
        <f t="shared" si="10"/>
        <v>3.4681751767966991</v>
      </c>
      <c r="DA11" s="610">
        <f>CZ11+CV11</f>
        <v>11.009168131343181</v>
      </c>
      <c r="DB11" s="609">
        <v>1.6605551569312538E-2</v>
      </c>
      <c r="DC11" s="371">
        <v>1.1259102820115914E-2</v>
      </c>
      <c r="DD11" s="371">
        <v>8.2523601723013087</v>
      </c>
      <c r="DE11" s="610">
        <f>SUM(DB11:DD11)</f>
        <v>8.2802248266907377</v>
      </c>
      <c r="DF11" s="611">
        <v>1.7444920061506105E-2</v>
      </c>
      <c r="DG11" s="371">
        <v>9.6305843521598427E-4</v>
      </c>
      <c r="DH11" s="371">
        <v>3.9688410759046144</v>
      </c>
      <c r="DI11" s="612">
        <f t="shared" si="11"/>
        <v>3.9872490544013366</v>
      </c>
      <c r="DJ11" s="610">
        <f>DI11+DE11</f>
        <v>12.267473881092075</v>
      </c>
      <c r="DK11" s="609">
        <v>1.8316994990503911E-2</v>
      </c>
      <c r="DL11" s="371">
        <v>1.2419516996638347E-2</v>
      </c>
      <c r="DM11" s="371">
        <v>8.9675676678399476</v>
      </c>
      <c r="DN11" s="610">
        <f>SUM(DK11:DM11)</f>
        <v>8.9983041798270893</v>
      </c>
      <c r="DO11" s="611">
        <v>1.924287260453687E-2</v>
      </c>
      <c r="DP11" s="371">
        <v>1.0623156032957971E-3</v>
      </c>
      <c r="DQ11" s="371">
        <v>4.5132059822819031</v>
      </c>
      <c r="DR11" s="612">
        <f t="shared" si="12"/>
        <v>4.533511170489736</v>
      </c>
      <c r="DS11" s="610">
        <f>DR11+DN11</f>
        <v>13.531815350316826</v>
      </c>
      <c r="DT11" s="569"/>
      <c r="DU11" s="76"/>
      <c r="DV11" s="55"/>
      <c r="DW11" s="561"/>
      <c r="DX11" s="30">
        <f t="shared" si="13"/>
        <v>0</v>
      </c>
      <c r="DY11" s="11"/>
      <c r="DZ11" s="561"/>
      <c r="EA11" s="46">
        <v>2</v>
      </c>
      <c r="EB11" s="47" t="s">
        <v>1835</v>
      </c>
      <c r="EC11" s="48" t="s">
        <v>33</v>
      </c>
      <c r="ED11" s="64">
        <v>3</v>
      </c>
      <c r="EE11" s="613" t="s">
        <v>1836</v>
      </c>
      <c r="EF11" s="494" t="s">
        <v>1837</v>
      </c>
      <c r="EG11" s="614" t="s">
        <v>1838</v>
      </c>
      <c r="EH11" s="615" t="s">
        <v>1839</v>
      </c>
      <c r="EI11" s="616" t="s">
        <v>1840</v>
      </c>
      <c r="EJ11" s="494" t="s">
        <v>1841</v>
      </c>
      <c r="EK11" s="617" t="s">
        <v>1842</v>
      </c>
      <c r="EL11" s="514" t="s">
        <v>1843</v>
      </c>
      <c r="EM11" s="615" t="s">
        <v>1844</v>
      </c>
      <c r="EN11" s="566"/>
    </row>
    <row r="12" spans="1:144" ht="15" x14ac:dyDescent="0.2">
      <c r="A12" s="561"/>
      <c r="B12" s="46">
        <v>3</v>
      </c>
      <c r="C12" s="47" t="s">
        <v>1845</v>
      </c>
      <c r="D12" s="48" t="s">
        <v>48</v>
      </c>
      <c r="E12" s="48" t="s">
        <v>33</v>
      </c>
      <c r="F12" s="64">
        <v>3</v>
      </c>
      <c r="G12" s="618">
        <v>0.45041539204224412</v>
      </c>
      <c r="H12" s="371">
        <v>0.22751626276736864</v>
      </c>
      <c r="I12" s="371">
        <v>31.537865227539655</v>
      </c>
      <c r="J12" s="619">
        <f>SUM(G12:I12)</f>
        <v>32.215796882349267</v>
      </c>
      <c r="K12" s="611">
        <v>0.39258028234791942</v>
      </c>
      <c r="L12" s="371">
        <v>2.3853375781559757E-3</v>
      </c>
      <c r="M12" s="371">
        <v>25.32296232359506</v>
      </c>
      <c r="N12" s="612">
        <f t="shared" si="0"/>
        <v>25.717927943521136</v>
      </c>
      <c r="O12" s="610">
        <f>N12+J12</f>
        <v>57.933724825870399</v>
      </c>
      <c r="P12" s="618">
        <v>0.49835612532573031</v>
      </c>
      <c r="Q12" s="371">
        <v>0.25173234566260638</v>
      </c>
      <c r="R12" s="371">
        <v>34.894651900278866</v>
      </c>
      <c r="S12" s="610">
        <f>SUM(P12:R12)</f>
        <v>35.644740371267204</v>
      </c>
      <c r="T12" s="611">
        <v>0.43436523672761373</v>
      </c>
      <c r="U12" s="371">
        <v>2.6392250665629598E-3</v>
      </c>
      <c r="V12" s="371">
        <v>28.018255166938612</v>
      </c>
      <c r="W12" s="612">
        <f t="shared" si="1"/>
        <v>28.45525962873279</v>
      </c>
      <c r="X12" s="610">
        <f>W12+S12</f>
        <v>64.099999999999994</v>
      </c>
      <c r="Y12" s="618">
        <v>0.5792691080024357</v>
      </c>
      <c r="Z12" s="371">
        <v>0.29260354978486308</v>
      </c>
      <c r="AA12" s="371">
        <v>40.5601393323266</v>
      </c>
      <c r="AB12" s="610">
        <f>SUM(Y12:AA12)</f>
        <v>41.432011990113899</v>
      </c>
      <c r="AC12" s="611">
        <v>0.50488867386151637</v>
      </c>
      <c r="AD12" s="371">
        <v>3.0677290243525E-3</v>
      </c>
      <c r="AE12" s="371">
        <v>32.567292451214499</v>
      </c>
      <c r="AF12" s="612">
        <f t="shared" si="2"/>
        <v>33.075248854100366</v>
      </c>
      <c r="AG12" s="610">
        <f>AF12+AB12</f>
        <v>74.507260844214272</v>
      </c>
      <c r="AH12" s="609">
        <v>0.4666396696679998</v>
      </c>
      <c r="AI12" s="371">
        <v>0.23571155777000027</v>
      </c>
      <c r="AJ12" s="371">
        <v>32.673881203492982</v>
      </c>
      <c r="AK12" s="610">
        <f>SUM(AH12:AJ12)</f>
        <v>33.376232430930983</v>
      </c>
      <c r="AL12" s="611">
        <v>0.40672129884900032</v>
      </c>
      <c r="AM12" s="371">
        <v>2.471259107E-3</v>
      </c>
      <c r="AN12" s="371">
        <v>26.235113147708159</v>
      </c>
      <c r="AO12" s="612">
        <f t="shared" si="3"/>
        <v>26.644305705664159</v>
      </c>
      <c r="AP12" s="610">
        <f>AO12+AK12</f>
        <v>60.020538136595142</v>
      </c>
      <c r="AQ12" s="609">
        <v>9.3744897425415877E-2</v>
      </c>
      <c r="AR12" s="371">
        <v>5.9273038826755005E-2</v>
      </c>
      <c r="AS12" s="371">
        <v>31.825066868846225</v>
      </c>
      <c r="AT12" s="610">
        <f>SUM(AQ12:AS12)</f>
        <v>31.978084805098394</v>
      </c>
      <c r="AU12" s="611">
        <v>8.9089459486541456E-2</v>
      </c>
      <c r="AV12" s="371">
        <v>-3.261697849449992E-4</v>
      </c>
      <c r="AW12" s="371">
        <v>19.3124729452</v>
      </c>
      <c r="AX12" s="612">
        <f t="shared" si="4"/>
        <v>19.401236234901596</v>
      </c>
      <c r="AY12" s="610">
        <f>AX12+AT12</f>
        <v>51.379321039999994</v>
      </c>
      <c r="AZ12" s="609">
        <v>9.3464212037959904E-2</v>
      </c>
      <c r="BA12" s="371">
        <v>2.2149986706785071E-2</v>
      </c>
      <c r="BB12" s="371">
        <v>34.631436775316182</v>
      </c>
      <c r="BC12" s="610">
        <f>SUM(AZ12:BB12)</f>
        <v>34.747050974060926</v>
      </c>
      <c r="BD12" s="611">
        <v>7.3489047929240423E-2</v>
      </c>
      <c r="BE12" s="371">
        <v>6.8588198736056367E-5</v>
      </c>
      <c r="BF12" s="371">
        <v>15.569667249811109</v>
      </c>
      <c r="BG12" s="612">
        <f t="shared" si="5"/>
        <v>15.643224885939086</v>
      </c>
      <c r="BH12" s="610">
        <f>BG12+BC12</f>
        <v>50.39027586000001</v>
      </c>
      <c r="BI12" s="609">
        <v>8.4101732913579072E-2</v>
      </c>
      <c r="BJ12" s="371">
        <v>1.9931182486156083E-2</v>
      </c>
      <c r="BK12" s="371">
        <v>31.162343132023864</v>
      </c>
      <c r="BL12" s="610">
        <f>SUM(BI12:BK12)</f>
        <v>31.266376047423599</v>
      </c>
      <c r="BM12" s="611">
        <v>6.6127517113266795E-2</v>
      </c>
      <c r="BN12" s="371">
        <v>6.1717594845613215E-5</v>
      </c>
      <c r="BO12" s="371">
        <v>14.010025527900391</v>
      </c>
      <c r="BP12" s="612">
        <f t="shared" si="6"/>
        <v>14.076214762608503</v>
      </c>
      <c r="BQ12" s="610">
        <f>BP12+BL12</f>
        <v>45.3425908100321</v>
      </c>
      <c r="BR12" s="609">
        <v>8.045087415903325E-2</v>
      </c>
      <c r="BS12" s="371">
        <v>1.9065969255142094E-2</v>
      </c>
      <c r="BT12" s="371">
        <v>29.809584879674688</v>
      </c>
      <c r="BU12" s="610">
        <f>SUM(BR12:BT12)</f>
        <v>29.909101723088863</v>
      </c>
      <c r="BV12" s="611">
        <v>6.325691960706048E-2</v>
      </c>
      <c r="BW12" s="371">
        <v>5.9038432197643112E-5</v>
      </c>
      <c r="BX12" s="371">
        <v>13.401849898481379</v>
      </c>
      <c r="BY12" s="612">
        <f t="shared" si="7"/>
        <v>13.465165856520636</v>
      </c>
      <c r="BZ12" s="610">
        <f>BY12+BU12</f>
        <v>43.374267579609501</v>
      </c>
      <c r="CA12" s="609">
        <v>7.5556933037941421E-2</v>
      </c>
      <c r="CB12" s="371">
        <v>1.7906159222913425E-2</v>
      </c>
      <c r="CC12" s="371">
        <v>27.996225425594261</v>
      </c>
      <c r="CD12" s="610">
        <f>SUM(CA12:CC12)</f>
        <v>28.089688517855116</v>
      </c>
      <c r="CE12" s="611">
        <v>5.940891120075488E-2</v>
      </c>
      <c r="CF12" s="371">
        <v>5.5447040381493444E-5</v>
      </c>
      <c r="CG12" s="371">
        <v>12.586596304254098</v>
      </c>
      <c r="CH12" s="612">
        <f t="shared" si="8"/>
        <v>12.646060662495234</v>
      </c>
      <c r="CI12" s="610">
        <f>CH12+CD12</f>
        <v>40.735749180350354</v>
      </c>
      <c r="CJ12" s="609">
        <v>7.5056440930026849E-2</v>
      </c>
      <c r="CK12" s="371">
        <v>1.7787548117171093E-2</v>
      </c>
      <c r="CL12" s="371">
        <v>27.81077732290499</v>
      </c>
      <c r="CM12" s="610">
        <f>SUM(CJ12:CL12)</f>
        <v>27.903621311952186</v>
      </c>
      <c r="CN12" s="611">
        <v>5.9015384227117079E-2</v>
      </c>
      <c r="CO12" s="371">
        <v>5.5079756996602452E-5</v>
      </c>
      <c r="CP12" s="371">
        <v>12.503222193335349</v>
      </c>
      <c r="CQ12" s="612">
        <f t="shared" si="9"/>
        <v>12.562292657319462</v>
      </c>
      <c r="CR12" s="610">
        <f>CQ12+CM12</f>
        <v>40.465913969271647</v>
      </c>
      <c r="CS12" s="609">
        <v>7.0173182873207798E-2</v>
      </c>
      <c r="CT12" s="371">
        <v>1.6630269853268188E-2</v>
      </c>
      <c r="CU12" s="371">
        <v>26.001376280893339</v>
      </c>
      <c r="CV12" s="610">
        <f>SUM(CS12:CU12)</f>
        <v>26.088179733619814</v>
      </c>
      <c r="CW12" s="611">
        <v>5.5175775701420918E-2</v>
      </c>
      <c r="CX12" s="371">
        <v>5.1496204888502272E-5</v>
      </c>
      <c r="CY12" s="371">
        <v>11.689748229538891</v>
      </c>
      <c r="CZ12" s="612">
        <f t="shared" si="10"/>
        <v>11.7449755014452</v>
      </c>
      <c r="DA12" s="610">
        <f>CZ12+CV12</f>
        <v>37.833155235065014</v>
      </c>
      <c r="DB12" s="609">
        <v>6.7681878936067821E-2</v>
      </c>
      <c r="DC12" s="371">
        <v>1.6039858316199862E-2</v>
      </c>
      <c r="DD12" s="371">
        <v>25.078269640331083</v>
      </c>
      <c r="DE12" s="610">
        <f>SUM(DB12:DD12)</f>
        <v>25.161991377583352</v>
      </c>
      <c r="DF12" s="611">
        <v>5.3216913047462767E-2</v>
      </c>
      <c r="DG12" s="371">
        <v>4.9667975175475029E-5</v>
      </c>
      <c r="DH12" s="371">
        <v>11.274736189383242</v>
      </c>
      <c r="DI12" s="612">
        <f t="shared" si="11"/>
        <v>11.328002770405881</v>
      </c>
      <c r="DJ12" s="610">
        <f>DI12+DE12</f>
        <v>36.489994147989236</v>
      </c>
      <c r="DK12" s="609">
        <v>6.5689991697131647E-2</v>
      </c>
      <c r="DL12" s="371">
        <v>1.5567803024641507E-2</v>
      </c>
      <c r="DM12" s="371">
        <v>24.340212629260783</v>
      </c>
      <c r="DN12" s="610">
        <f>SUM(DK12:DM12)</f>
        <v>24.421470423982555</v>
      </c>
      <c r="DO12" s="611">
        <v>5.1650731793911185E-2</v>
      </c>
      <c r="DP12" s="371">
        <v>4.8206239663828265E-5</v>
      </c>
      <c r="DQ12" s="371">
        <v>10.942919113807989</v>
      </c>
      <c r="DR12" s="612">
        <f t="shared" si="12"/>
        <v>10.994618051841563</v>
      </c>
      <c r="DS12" s="610">
        <f>DR12+DN12</f>
        <v>35.416088475824118</v>
      </c>
      <c r="DT12" s="569"/>
      <c r="DU12" s="76"/>
      <c r="DV12" s="55"/>
      <c r="DW12" s="561"/>
      <c r="DX12" s="30">
        <f t="shared" si="13"/>
        <v>0</v>
      </c>
      <c r="DY12" s="11"/>
      <c r="DZ12" s="561"/>
      <c r="EA12" s="46">
        <v>3</v>
      </c>
      <c r="EB12" s="47" t="s">
        <v>1845</v>
      </c>
      <c r="EC12" s="48" t="s">
        <v>33</v>
      </c>
      <c r="ED12" s="64">
        <v>3</v>
      </c>
      <c r="EE12" s="613" t="s">
        <v>1846</v>
      </c>
      <c r="EF12" s="494" t="s">
        <v>1847</v>
      </c>
      <c r="EG12" s="614" t="s">
        <v>1848</v>
      </c>
      <c r="EH12" s="615" t="s">
        <v>1849</v>
      </c>
      <c r="EI12" s="616" t="s">
        <v>1850</v>
      </c>
      <c r="EJ12" s="494" t="s">
        <v>1851</v>
      </c>
      <c r="EK12" s="617" t="s">
        <v>1852</v>
      </c>
      <c r="EL12" s="514" t="s">
        <v>1853</v>
      </c>
      <c r="EM12" s="615" t="s">
        <v>1854</v>
      </c>
      <c r="EN12" s="566"/>
    </row>
    <row r="13" spans="1:144" ht="15" x14ac:dyDescent="0.2">
      <c r="A13" s="561"/>
      <c r="B13" s="46">
        <v>4</v>
      </c>
      <c r="C13" s="47" t="s">
        <v>1855</v>
      </c>
      <c r="D13" s="48" t="s">
        <v>1856</v>
      </c>
      <c r="E13" s="48" t="s">
        <v>33</v>
      </c>
      <c r="F13" s="64">
        <v>3</v>
      </c>
      <c r="G13" s="620"/>
      <c r="H13" s="621"/>
      <c r="I13" s="621"/>
      <c r="J13" s="622"/>
      <c r="K13" s="606">
        <v>0.13097636543660798</v>
      </c>
      <c r="L13" s="604">
        <v>8.7806433370141448E-2</v>
      </c>
      <c r="M13" s="604">
        <v>5.5754621353721312</v>
      </c>
      <c r="N13" s="607">
        <f t="shared" si="0"/>
        <v>5.7942449341788809</v>
      </c>
      <c r="O13" s="608">
        <f>N13</f>
        <v>5.7942449341788809</v>
      </c>
      <c r="P13" s="620"/>
      <c r="Q13" s="621"/>
      <c r="R13" s="621"/>
      <c r="S13" s="622"/>
      <c r="T13" s="606">
        <v>0.12192165521964554</v>
      </c>
      <c r="U13" s="604">
        <v>8.1650236233803325E-2</v>
      </c>
      <c r="V13" s="604">
        <v>5.2964281085465519</v>
      </c>
      <c r="W13" s="607">
        <f t="shared" si="1"/>
        <v>5.5000000000000009</v>
      </c>
      <c r="X13" s="608">
        <f>W13</f>
        <v>5.5000000000000009</v>
      </c>
      <c r="Y13" s="620"/>
      <c r="Z13" s="621"/>
      <c r="AA13" s="621"/>
      <c r="AB13" s="622"/>
      <c r="AC13" s="606">
        <v>0.11039071483810796</v>
      </c>
      <c r="AD13" s="604">
        <v>7.3269998350477206E-2</v>
      </c>
      <c r="AE13" s="604">
        <v>4.8367684145622993</v>
      </c>
      <c r="AF13" s="607">
        <f t="shared" si="2"/>
        <v>5.0204291277508846</v>
      </c>
      <c r="AG13" s="608">
        <f>AF13</f>
        <v>5.0204291277508846</v>
      </c>
      <c r="AH13" s="620"/>
      <c r="AI13" s="621"/>
      <c r="AJ13" s="621"/>
      <c r="AK13" s="622"/>
      <c r="AL13" s="611">
        <v>0.10387964321028592</v>
      </c>
      <c r="AM13" s="371">
        <v>6.9323542016310566E-2</v>
      </c>
      <c r="AN13" s="371">
        <v>4.5524503588422842</v>
      </c>
      <c r="AO13" s="612">
        <f t="shared" si="3"/>
        <v>4.7256535440688809</v>
      </c>
      <c r="AP13" s="610">
        <f>AO13</f>
        <v>4.7256535440688809</v>
      </c>
      <c r="AQ13" s="620"/>
      <c r="AR13" s="621"/>
      <c r="AS13" s="621"/>
      <c r="AT13" s="622"/>
      <c r="AU13" s="611">
        <v>0.10400032060240894</v>
      </c>
      <c r="AV13" s="371">
        <v>0.17750385539345603</v>
      </c>
      <c r="AW13" s="371">
        <v>4.5741098076674511</v>
      </c>
      <c r="AX13" s="612">
        <f t="shared" si="4"/>
        <v>4.8556139836633161</v>
      </c>
      <c r="AY13" s="610">
        <f>AX13</f>
        <v>4.8556139836633161</v>
      </c>
      <c r="AZ13" s="620"/>
      <c r="BA13" s="621"/>
      <c r="BB13" s="621"/>
      <c r="BC13" s="622"/>
      <c r="BD13" s="611">
        <v>8.6121089407373994E-2</v>
      </c>
      <c r="BE13" s="371">
        <v>0.15685913126729562</v>
      </c>
      <c r="BF13" s="371">
        <v>3.7447435967750304</v>
      </c>
      <c r="BG13" s="612">
        <f t="shared" si="5"/>
        <v>3.9877238174496998</v>
      </c>
      <c r="BH13" s="610">
        <f>BG13</f>
        <v>3.9877238174496998</v>
      </c>
      <c r="BI13" s="620"/>
      <c r="BJ13" s="621"/>
      <c r="BK13" s="621"/>
      <c r="BL13" s="622"/>
      <c r="BM13" s="611">
        <v>8.9762774973426857E-2</v>
      </c>
      <c r="BN13" s="371">
        <v>0.16349202035602553</v>
      </c>
      <c r="BO13" s="371">
        <v>3.9030924843562977</v>
      </c>
      <c r="BP13" s="612">
        <f t="shared" si="6"/>
        <v>4.1563472796857504</v>
      </c>
      <c r="BQ13" s="610">
        <f>BP13</f>
        <v>4.1563472796857504</v>
      </c>
      <c r="BR13" s="620"/>
      <c r="BS13" s="621"/>
      <c r="BT13" s="621"/>
      <c r="BU13" s="622"/>
      <c r="BV13" s="611">
        <v>9.3086799214712038E-2</v>
      </c>
      <c r="BW13" s="371">
        <v>0.1627167913975878</v>
      </c>
      <c r="BX13" s="371">
        <v>4.0364380930106147</v>
      </c>
      <c r="BY13" s="612">
        <f t="shared" si="7"/>
        <v>4.2922416836229145</v>
      </c>
      <c r="BZ13" s="610">
        <f>BY13</f>
        <v>4.2922416836229145</v>
      </c>
      <c r="CA13" s="620"/>
      <c r="CB13" s="621"/>
      <c r="CC13" s="621"/>
      <c r="CD13" s="622"/>
      <c r="CE13" s="611">
        <v>7.4348450453150902E-2</v>
      </c>
      <c r="CF13" s="371">
        <v>0.12687721893293027</v>
      </c>
      <c r="CG13" s="371">
        <v>3.223904142124379</v>
      </c>
      <c r="CH13" s="612">
        <f t="shared" si="8"/>
        <v>3.4251298115104603</v>
      </c>
      <c r="CI13" s="610">
        <f>CH13</f>
        <v>3.4251298115104603</v>
      </c>
      <c r="CJ13" s="620"/>
      <c r="CK13" s="621"/>
      <c r="CL13" s="621"/>
      <c r="CM13" s="622"/>
      <c r="CN13" s="611">
        <v>7.4487028384987622E-2</v>
      </c>
      <c r="CO13" s="371">
        <v>0.12385267527107258</v>
      </c>
      <c r="CP13" s="371">
        <v>3.2299131707689921</v>
      </c>
      <c r="CQ13" s="612">
        <f t="shared" si="9"/>
        <v>3.4282528744250524</v>
      </c>
      <c r="CR13" s="610">
        <f>CQ13</f>
        <v>3.4282528744250524</v>
      </c>
      <c r="CS13" s="620"/>
      <c r="CT13" s="621"/>
      <c r="CU13" s="621"/>
      <c r="CV13" s="622"/>
      <c r="CW13" s="611">
        <v>7.4612793457335708E-2</v>
      </c>
      <c r="CX13" s="371">
        <v>0.12098045117238404</v>
      </c>
      <c r="CY13" s="371">
        <v>3.2353666070572555</v>
      </c>
      <c r="CZ13" s="612">
        <f t="shared" si="10"/>
        <v>3.4309598516869753</v>
      </c>
      <c r="DA13" s="610">
        <f>CZ13</f>
        <v>3.4309598516869753</v>
      </c>
      <c r="DB13" s="620"/>
      <c r="DC13" s="621"/>
      <c r="DD13" s="621"/>
      <c r="DE13" s="622"/>
      <c r="DF13" s="611">
        <v>7.473201856261312E-2</v>
      </c>
      <c r="DG13" s="371">
        <v>0.11825827929870726</v>
      </c>
      <c r="DH13" s="371">
        <v>3.2405364567098887</v>
      </c>
      <c r="DI13" s="612">
        <f t="shared" si="11"/>
        <v>3.4335267545712091</v>
      </c>
      <c r="DJ13" s="610">
        <f>DI13</f>
        <v>3.4335267545712091</v>
      </c>
      <c r="DK13" s="620"/>
      <c r="DL13" s="621"/>
      <c r="DM13" s="621"/>
      <c r="DN13" s="622"/>
      <c r="DO13" s="611">
        <v>7.4848593231276003E-2</v>
      </c>
      <c r="DP13" s="371">
        <v>0.11567904124521027</v>
      </c>
      <c r="DQ13" s="371">
        <v>3.2455913778935641</v>
      </c>
      <c r="DR13" s="612">
        <f t="shared" si="12"/>
        <v>3.4361190123700505</v>
      </c>
      <c r="DS13" s="610">
        <f>DR13</f>
        <v>3.4361190123700505</v>
      </c>
      <c r="DT13" s="569"/>
      <c r="DU13" s="76"/>
      <c r="DV13" s="55"/>
      <c r="DW13" s="561"/>
      <c r="DX13" s="30">
        <f t="shared" si="13"/>
        <v>0</v>
      </c>
      <c r="DY13" s="11"/>
      <c r="DZ13" s="561"/>
      <c r="EA13" s="46">
        <v>4</v>
      </c>
      <c r="EB13" s="47" t="s">
        <v>1855</v>
      </c>
      <c r="EC13" s="48" t="s">
        <v>33</v>
      </c>
      <c r="ED13" s="64">
        <v>3</v>
      </c>
      <c r="EE13" s="623"/>
      <c r="EF13" s="624"/>
      <c r="EG13" s="624"/>
      <c r="EH13" s="624"/>
      <c r="EI13" s="616" t="s">
        <v>1857</v>
      </c>
      <c r="EJ13" s="494" t="s">
        <v>1858</v>
      </c>
      <c r="EK13" s="617" t="s">
        <v>1859</v>
      </c>
      <c r="EL13" s="514" t="s">
        <v>1860</v>
      </c>
      <c r="EM13" s="615" t="s">
        <v>1861</v>
      </c>
      <c r="EN13" s="566"/>
    </row>
    <row r="14" spans="1:144" ht="15" x14ac:dyDescent="0.2">
      <c r="A14" s="561"/>
      <c r="B14" s="46">
        <v>5</v>
      </c>
      <c r="C14" s="47" t="s">
        <v>62</v>
      </c>
      <c r="D14" s="625"/>
      <c r="E14" s="48" t="s">
        <v>33</v>
      </c>
      <c r="F14" s="64">
        <v>3</v>
      </c>
      <c r="G14" s="603">
        <v>0.1797060331811389</v>
      </c>
      <c r="H14" s="604">
        <v>0.10822560400506211</v>
      </c>
      <c r="I14" s="604">
        <v>7.0576156380222823</v>
      </c>
      <c r="J14" s="605">
        <f>SUM(G14:I14)</f>
        <v>7.3455472752084834</v>
      </c>
      <c r="K14" s="606">
        <v>8.5477132569989095E-2</v>
      </c>
      <c r="L14" s="604">
        <v>5.7303790043785406E-2</v>
      </c>
      <c r="M14" s="604">
        <v>3.6386298741418219</v>
      </c>
      <c r="N14" s="607">
        <f t="shared" si="0"/>
        <v>3.7814107967555963</v>
      </c>
      <c r="O14" s="608">
        <f>N14+J14</f>
        <v>11.126958071964079</v>
      </c>
      <c r="P14" s="603">
        <v>0.16615443253781229</v>
      </c>
      <c r="Q14" s="604">
        <v>9.8310322715227133E-2</v>
      </c>
      <c r="R14" s="604">
        <v>6.4661309969894312</v>
      </c>
      <c r="S14" s="608">
        <f>SUM(P14:R14)</f>
        <v>6.7305957522424702</v>
      </c>
      <c r="T14" s="606">
        <v>8.3558546377920068E-2</v>
      </c>
      <c r="U14" s="604">
        <v>5.5958681325473388E-2</v>
      </c>
      <c r="V14" s="604">
        <v>3.6298870200541318</v>
      </c>
      <c r="W14" s="607">
        <f t="shared" si="1"/>
        <v>3.7694042477575254</v>
      </c>
      <c r="X14" s="608">
        <f>W14+S14</f>
        <v>10.499999999999996</v>
      </c>
      <c r="Y14" s="603">
        <v>0.15890242486372125</v>
      </c>
      <c r="Z14" s="604">
        <v>9.121207405958183E-2</v>
      </c>
      <c r="AA14" s="604">
        <v>6.1107645286283834</v>
      </c>
      <c r="AB14" s="608">
        <f>SUM(Y14:AA14)</f>
        <v>6.360879027551686</v>
      </c>
      <c r="AC14" s="606">
        <v>8.4305859547253406E-2</v>
      </c>
      <c r="AD14" s="604">
        <v>5.595661011002373E-2</v>
      </c>
      <c r="AE14" s="604">
        <v>3.6938606586494824</v>
      </c>
      <c r="AF14" s="607">
        <f t="shared" si="2"/>
        <v>3.8341231283067594</v>
      </c>
      <c r="AG14" s="608">
        <f>AF14+AB14</f>
        <v>10.195002155858445</v>
      </c>
      <c r="AH14" s="609">
        <v>0.11345390610683694</v>
      </c>
      <c r="AI14" s="371">
        <v>6.0755618627788111E-2</v>
      </c>
      <c r="AJ14" s="371">
        <v>5.3238533412610805</v>
      </c>
      <c r="AK14" s="610">
        <f>SUM(AH14:AJ14)</f>
        <v>5.4980628659957054</v>
      </c>
      <c r="AL14" s="611">
        <v>6.674716820740742E-2</v>
      </c>
      <c r="AM14" s="371">
        <v>3.9977810945533591E-2</v>
      </c>
      <c r="AN14" s="371">
        <v>3.6081945352392273</v>
      </c>
      <c r="AO14" s="612">
        <f t="shared" si="3"/>
        <v>3.7149195143921685</v>
      </c>
      <c r="AP14" s="610">
        <f>AO14+AK14</f>
        <v>9.2129823803878743</v>
      </c>
      <c r="AQ14" s="609">
        <v>0.16540710253672586</v>
      </c>
      <c r="AR14" s="371">
        <v>7.407509826290512E-2</v>
      </c>
      <c r="AS14" s="371">
        <v>5.5599257513521527</v>
      </c>
      <c r="AT14" s="610">
        <f>SUM(AQ14:AS14)</f>
        <v>5.7994079521517836</v>
      </c>
      <c r="AU14" s="611">
        <v>9.9741397164218204E-2</v>
      </c>
      <c r="AV14" s="371">
        <v>0.13192440259532548</v>
      </c>
      <c r="AW14" s="371">
        <v>3.7275749719675693</v>
      </c>
      <c r="AX14" s="612">
        <f t="shared" si="4"/>
        <v>3.9592407717271128</v>
      </c>
      <c r="AY14" s="610">
        <f>AX14+AT14</f>
        <v>9.7586487238788955</v>
      </c>
      <c r="AZ14" s="609">
        <v>0.21521976225844339</v>
      </c>
      <c r="BA14" s="371">
        <v>0.11378293915708815</v>
      </c>
      <c r="BB14" s="371">
        <v>8.6148277332661358</v>
      </c>
      <c r="BC14" s="610">
        <f>SUM(AZ14:BB14)</f>
        <v>8.9438304346816668</v>
      </c>
      <c r="BD14" s="611">
        <v>0.13389085898697886</v>
      </c>
      <c r="BE14" s="371">
        <v>0.23242695260586516</v>
      </c>
      <c r="BF14" s="371">
        <v>6.1023296549160069</v>
      </c>
      <c r="BG14" s="612">
        <f t="shared" si="5"/>
        <v>6.4686474665088509</v>
      </c>
      <c r="BH14" s="610">
        <f>BG14+BC14</f>
        <v>15.412477901190517</v>
      </c>
      <c r="BI14" s="609">
        <v>0.2334096366098759</v>
      </c>
      <c r="BJ14" s="371">
        <v>0.12801483462865057</v>
      </c>
      <c r="BK14" s="371">
        <v>8.7003150075539626</v>
      </c>
      <c r="BL14" s="610">
        <f>SUM(BI14:BK14)</f>
        <v>9.0617394787924894</v>
      </c>
      <c r="BM14" s="611">
        <v>0.15427519979964854</v>
      </c>
      <c r="BN14" s="371">
        <v>0.27588966878601051</v>
      </c>
      <c r="BO14" s="371">
        <v>6.6881356734093176</v>
      </c>
      <c r="BP14" s="612">
        <f t="shared" si="6"/>
        <v>7.1183005419949765</v>
      </c>
      <c r="BQ14" s="610">
        <f>BP14+BL14</f>
        <v>16.180040020787466</v>
      </c>
      <c r="BR14" s="609">
        <v>0.21721044769987813</v>
      </c>
      <c r="BS14" s="371">
        <v>0.11689307937937687</v>
      </c>
      <c r="BT14" s="371">
        <v>8.0967612836016336</v>
      </c>
      <c r="BU14" s="610">
        <f>SUM(BR14:BT14)</f>
        <v>8.4308648106808892</v>
      </c>
      <c r="BV14" s="611">
        <v>0.1536287893819453</v>
      </c>
      <c r="BW14" s="371">
        <v>0.26854488375807328</v>
      </c>
      <c r="BX14" s="371">
        <v>6.6616652723663741</v>
      </c>
      <c r="BY14" s="612">
        <f t="shared" si="7"/>
        <v>7.0838389455063924</v>
      </c>
      <c r="BZ14" s="610">
        <f>BY14+BU14</f>
        <v>15.514703756187281</v>
      </c>
      <c r="CA14" s="609">
        <v>0.20490765445836001</v>
      </c>
      <c r="CB14" s="371">
        <v>0.1081410748687034</v>
      </c>
      <c r="CC14" s="371">
        <v>7.6381609673971571</v>
      </c>
      <c r="CD14" s="610">
        <f>SUM(CA14:CC14)</f>
        <v>7.9512096967242201</v>
      </c>
      <c r="CE14" s="611">
        <v>0.1546099732055273</v>
      </c>
      <c r="CF14" s="371">
        <v>0.26384522205978034</v>
      </c>
      <c r="CG14" s="371">
        <v>6.7042114528684777</v>
      </c>
      <c r="CH14" s="612">
        <f t="shared" si="8"/>
        <v>7.1226666481337855</v>
      </c>
      <c r="CI14" s="610">
        <f>CH14+CD14</f>
        <v>15.073876344858006</v>
      </c>
      <c r="CJ14" s="609">
        <v>0.19571150988742206</v>
      </c>
      <c r="CK14" s="371">
        <v>0.10118079269796013</v>
      </c>
      <c r="CL14" s="371">
        <v>7.2953644393809052</v>
      </c>
      <c r="CM14" s="610">
        <f>SUM(CJ14:CL14)</f>
        <v>7.5922567419662874</v>
      </c>
      <c r="CN14" s="611">
        <v>0.1573813305974168</v>
      </c>
      <c r="CO14" s="371">
        <v>0.26168447385853405</v>
      </c>
      <c r="CP14" s="371">
        <v>6.8243832993637792</v>
      </c>
      <c r="CQ14" s="612">
        <f t="shared" si="9"/>
        <v>7.2434491038197297</v>
      </c>
      <c r="CR14" s="610">
        <f>CQ14+CM14</f>
        <v>14.835705845786016</v>
      </c>
      <c r="CS14" s="609">
        <v>0.20563363082727001</v>
      </c>
      <c r="CT14" s="371">
        <v>0.10401972439077967</v>
      </c>
      <c r="CU14" s="371">
        <v>7.6652225448619857</v>
      </c>
      <c r="CV14" s="610">
        <f>SUM(CS14:CU14)</f>
        <v>7.9748759000800353</v>
      </c>
      <c r="CW14" s="611">
        <v>0.17606740277215047</v>
      </c>
      <c r="CX14" s="371">
        <v>0.28548339818297475</v>
      </c>
      <c r="CY14" s="371">
        <v>7.6346504282277365</v>
      </c>
      <c r="CZ14" s="612">
        <f t="shared" si="10"/>
        <v>8.0962012291828618</v>
      </c>
      <c r="DA14" s="610">
        <f>CZ14+CV14</f>
        <v>16.071077129262896</v>
      </c>
      <c r="DB14" s="609">
        <v>0.19922086945347595</v>
      </c>
      <c r="DC14" s="371">
        <v>9.8484448729003179E-2</v>
      </c>
      <c r="DD14" s="371">
        <v>7.426179724582668</v>
      </c>
      <c r="DE14" s="610">
        <f>SUM(DB14:DD14)</f>
        <v>7.7238850427651471</v>
      </c>
      <c r="DF14" s="611">
        <v>0.18144447410613185</v>
      </c>
      <c r="DG14" s="371">
        <v>0.28712340050165125</v>
      </c>
      <c r="DH14" s="371">
        <v>7.8678114751690487</v>
      </c>
      <c r="DI14" s="612">
        <f t="shared" si="11"/>
        <v>8.3363793497768324</v>
      </c>
      <c r="DJ14" s="610">
        <f>DI14+DE14</f>
        <v>16.060264392541981</v>
      </c>
      <c r="DK14" s="609">
        <v>0.1975532218818242</v>
      </c>
      <c r="DL14" s="371">
        <v>9.5316507539660061E-2</v>
      </c>
      <c r="DM14" s="371">
        <v>7.3640163045638554</v>
      </c>
      <c r="DN14" s="610">
        <f>SUM(DK14:DM14)</f>
        <v>7.65688603398534</v>
      </c>
      <c r="DO14" s="611">
        <v>0.19120625531945643</v>
      </c>
      <c r="DP14" s="371">
        <v>0.29551064810392741</v>
      </c>
      <c r="DQ14" s="371">
        <v>8.2911027031144098</v>
      </c>
      <c r="DR14" s="612">
        <f t="shared" si="12"/>
        <v>8.7778196065377934</v>
      </c>
      <c r="DS14" s="610">
        <f>DR14+DN14</f>
        <v>16.434705640523134</v>
      </c>
      <c r="DT14" s="569"/>
      <c r="DU14" s="76"/>
      <c r="DV14" s="55"/>
      <c r="DW14" s="561"/>
      <c r="DX14" s="30">
        <f t="shared" si="13"/>
        <v>0</v>
      </c>
      <c r="DY14" s="11"/>
      <c r="DZ14" s="561"/>
      <c r="EA14" s="46">
        <v>5</v>
      </c>
      <c r="EB14" s="47" t="s">
        <v>62</v>
      </c>
      <c r="EC14" s="48" t="s">
        <v>33</v>
      </c>
      <c r="ED14" s="64">
        <v>3</v>
      </c>
      <c r="EE14" s="613" t="s">
        <v>1862</v>
      </c>
      <c r="EF14" s="494" t="s">
        <v>1863</v>
      </c>
      <c r="EG14" s="614" t="s">
        <v>1864</v>
      </c>
      <c r="EH14" s="615" t="s">
        <v>1865</v>
      </c>
      <c r="EI14" s="616" t="s">
        <v>1866</v>
      </c>
      <c r="EJ14" s="494" t="s">
        <v>1867</v>
      </c>
      <c r="EK14" s="617" t="s">
        <v>1868</v>
      </c>
      <c r="EL14" s="514" t="s">
        <v>1869</v>
      </c>
      <c r="EM14" s="615" t="s">
        <v>1870</v>
      </c>
      <c r="EN14" s="566"/>
    </row>
    <row r="15" spans="1:144" ht="15" x14ac:dyDescent="0.2">
      <c r="A15" s="561"/>
      <c r="B15" s="46">
        <v>6</v>
      </c>
      <c r="C15" s="47" t="s">
        <v>81</v>
      </c>
      <c r="D15" s="625"/>
      <c r="E15" s="48" t="s">
        <v>33</v>
      </c>
      <c r="F15" s="64">
        <v>3</v>
      </c>
      <c r="G15" s="618">
        <v>4.5907904648237897E-3</v>
      </c>
      <c r="H15" s="371">
        <v>2.7647434096741315E-3</v>
      </c>
      <c r="I15" s="371">
        <v>0.18029464009572563</v>
      </c>
      <c r="J15" s="619">
        <f>SUM(G15:I15)</f>
        <v>0.18765017397022354</v>
      </c>
      <c r="K15" s="611">
        <v>2.1836084087797354E-3</v>
      </c>
      <c r="L15" s="371">
        <v>1.4638890429800274E-3</v>
      </c>
      <c r="M15" s="371">
        <v>9.2952846576919809E-2</v>
      </c>
      <c r="N15" s="612">
        <f>SUM(K15:M15)</f>
        <v>9.6600344028679577E-2</v>
      </c>
      <c r="O15" s="610">
        <f>N15+J15</f>
        <v>0.28425051799890311</v>
      </c>
      <c r="P15" s="609">
        <v>1.5824231670267847E-3</v>
      </c>
      <c r="Q15" s="371">
        <v>9.3628878776406846E-4</v>
      </c>
      <c r="R15" s="371">
        <v>6.1582199971327946E-2</v>
      </c>
      <c r="S15" s="610">
        <f>SUM(P15:R15)</f>
        <v>6.4100911926118803E-2</v>
      </c>
      <c r="T15" s="611">
        <v>7.9579567978971537E-4</v>
      </c>
      <c r="U15" s="371">
        <v>5.3293982214736588E-4</v>
      </c>
      <c r="V15" s="371">
        <v>3.457035257194413E-2</v>
      </c>
      <c r="W15" s="612">
        <f>SUM(T15:V15)</f>
        <v>3.5899088073881209E-2</v>
      </c>
      <c r="X15" s="610">
        <f>W15+S15</f>
        <v>0.1</v>
      </c>
      <c r="Y15" s="609">
        <v>3.0752801256891055E-3</v>
      </c>
      <c r="Z15" s="371">
        <v>1.7652510892699155E-3</v>
      </c>
      <c r="AA15" s="371">
        <v>0.11826322174613502</v>
      </c>
      <c r="AB15" s="610">
        <f>SUM(Y15:AA15)</f>
        <v>0.12310375296109403</v>
      </c>
      <c r="AC15" s="611">
        <v>1.6315933162578044E-3</v>
      </c>
      <c r="AD15" s="371">
        <v>1.0829428885045158E-3</v>
      </c>
      <c r="AE15" s="371">
        <v>7.1488249977002885E-2</v>
      </c>
      <c r="AF15" s="612">
        <f>SUM(AC15:AE15)</f>
        <v>7.4202786181765207E-2</v>
      </c>
      <c r="AG15" s="610">
        <f>AF15+AB15</f>
        <v>0.19730653914285923</v>
      </c>
      <c r="AH15" s="609">
        <v>3.4654574956364892E-3</v>
      </c>
      <c r="AI15" s="371">
        <v>1.9341085625183545E-3</v>
      </c>
      <c r="AJ15" s="371">
        <v>0.1320106088686393</v>
      </c>
      <c r="AK15" s="610">
        <f>SUM(AH15:AJ15)</f>
        <v>0.13741017492679414</v>
      </c>
      <c r="AL15" s="611">
        <v>1.930104834602313E-3</v>
      </c>
      <c r="AM15" s="371">
        <v>1.2880454674510169E-3</v>
      </c>
      <c r="AN15" s="371">
        <v>8.4585450771152523E-2</v>
      </c>
      <c r="AO15" s="612">
        <f>SUM(AL15:AN15)</f>
        <v>8.7803601073205853E-2</v>
      </c>
      <c r="AP15" s="610">
        <f>AO15+AK15</f>
        <v>0.22521377599999998</v>
      </c>
      <c r="AQ15" s="609">
        <v>3.3560930498527891E-3</v>
      </c>
      <c r="AR15" s="371">
        <v>1.8565813178041226E-3</v>
      </c>
      <c r="AS15" s="371">
        <v>0.12704215423758591</v>
      </c>
      <c r="AT15" s="610">
        <f>SUM(AQ15:AS15)</f>
        <v>0.13225482860524282</v>
      </c>
      <c r="AU15" s="611">
        <v>1.9554204658308069E-3</v>
      </c>
      <c r="AV15" s="371">
        <v>3.3374384770136585E-3</v>
      </c>
      <c r="AW15" s="371">
        <v>8.6002695751912661E-2</v>
      </c>
      <c r="AX15" s="612">
        <f>SUM(AU15:AW15)</f>
        <v>9.1295554694757128E-2</v>
      </c>
      <c r="AY15" s="610">
        <f>AX15+AT15</f>
        <v>0.22355038329999993</v>
      </c>
      <c r="AZ15" s="609">
        <v>3.5248122539589346E-3</v>
      </c>
      <c r="BA15" s="371">
        <v>1.9385429419170245E-3</v>
      </c>
      <c r="BB15" s="371">
        <v>0.13117801269139248</v>
      </c>
      <c r="BC15" s="610">
        <f>SUM(AZ15:BB15)</f>
        <v>0.13664136788726844</v>
      </c>
      <c r="BD15" s="611">
        <v>2.179593279313437E-3</v>
      </c>
      <c r="BE15" s="371">
        <v>3.9698651127358818E-3</v>
      </c>
      <c r="BF15" s="371">
        <v>9.4773742789928325E-2</v>
      </c>
      <c r="BG15" s="612">
        <f>SUM(BD15:BF15)</f>
        <v>0.10092320118197765</v>
      </c>
      <c r="BH15" s="610">
        <f>BG15+BC15</f>
        <v>0.23756456906924608</v>
      </c>
      <c r="BI15" s="609">
        <v>3.9105541589484066E-3</v>
      </c>
      <c r="BJ15" s="371">
        <v>2.1447655342563543E-3</v>
      </c>
      <c r="BK15" s="371">
        <v>0.14576541710579838</v>
      </c>
      <c r="BL15" s="610">
        <f>SUM(BI15:BK15)</f>
        <v>0.15182073679900315</v>
      </c>
      <c r="BM15" s="611">
        <v>2.5847327169592339E-3</v>
      </c>
      <c r="BN15" s="371">
        <v>4.6222662755149623E-3</v>
      </c>
      <c r="BO15" s="371">
        <v>0.11205328603024516</v>
      </c>
      <c r="BP15" s="612">
        <f>SUM(BM15:BO15)</f>
        <v>0.11926028502271935</v>
      </c>
      <c r="BQ15" s="610">
        <f>BP15+BL15</f>
        <v>0.2710810218217225</v>
      </c>
      <c r="BR15" s="609">
        <v>3.9142761294995955E-3</v>
      </c>
      <c r="BS15" s="371">
        <v>2.1064907105693195E-3</v>
      </c>
      <c r="BT15" s="371">
        <v>0.14590900094478357</v>
      </c>
      <c r="BU15" s="610">
        <f>SUM(BR15:BT15)</f>
        <v>0.15192976778485248</v>
      </c>
      <c r="BV15" s="611">
        <v>2.7684925354629101E-3</v>
      </c>
      <c r="BW15" s="371">
        <v>4.8393566668849487E-3</v>
      </c>
      <c r="BX15" s="371">
        <v>0.12004762033532125</v>
      </c>
      <c r="BY15" s="612">
        <f>SUM(BV15:BX15)</f>
        <v>0.1276554695376691</v>
      </c>
      <c r="BZ15" s="610">
        <f>BY15+BU15</f>
        <v>0.27958523732252161</v>
      </c>
      <c r="CA15" s="609">
        <v>4.0495506045398841E-3</v>
      </c>
      <c r="CB15" s="371">
        <v>2.1371712846341841E-3</v>
      </c>
      <c r="CC15" s="371">
        <v>0.15095150761867571</v>
      </c>
      <c r="CD15" s="610">
        <f>SUM(CA15:CC15)</f>
        <v>0.15713822950784978</v>
      </c>
      <c r="CE15" s="611">
        <v>3.0555271940295938E-3</v>
      </c>
      <c r="CF15" s="371">
        <v>5.2143224289079339E-3</v>
      </c>
      <c r="CG15" s="371">
        <v>0.13249404281011767</v>
      </c>
      <c r="CH15" s="612">
        <f>SUM(CE15:CG15)</f>
        <v>0.1407638924330552</v>
      </c>
      <c r="CI15" s="610">
        <f>CH15+CD15</f>
        <v>0.29790212194090498</v>
      </c>
      <c r="CJ15" s="609">
        <v>4.0077472535444206E-3</v>
      </c>
      <c r="CK15" s="371">
        <v>2.0719631884703886E-3</v>
      </c>
      <c r="CL15" s="371">
        <v>0.1493932411657998</v>
      </c>
      <c r="CM15" s="610">
        <f>SUM(CJ15:CL15)</f>
        <v>0.1554729516078146</v>
      </c>
      <c r="CN15" s="611">
        <v>3.222828314102645E-3</v>
      </c>
      <c r="CO15" s="371">
        <v>5.3587304701958067E-3</v>
      </c>
      <c r="CP15" s="371">
        <v>0.13974856890579504</v>
      </c>
      <c r="CQ15" s="612">
        <f>SUM(CN15:CP15)</f>
        <v>0.14833012769009349</v>
      </c>
      <c r="CR15" s="610">
        <f>CQ15+CM15</f>
        <v>0.30380307929790806</v>
      </c>
      <c r="CS15" s="609">
        <v>3.965108257684132E-3</v>
      </c>
      <c r="CT15" s="371">
        <v>2.0057490911608764E-3</v>
      </c>
      <c r="CU15" s="371">
        <v>0.14780382512016715</v>
      </c>
      <c r="CV15" s="610">
        <f>SUM(CS15:CU15)</f>
        <v>0.15377468246901216</v>
      </c>
      <c r="CW15" s="611">
        <v>3.3950006612841954E-3</v>
      </c>
      <c r="CX15" s="371">
        <v>5.504802765058818E-3</v>
      </c>
      <c r="CY15" s="371">
        <v>0.1472143215859755</v>
      </c>
      <c r="CZ15" s="612">
        <f>SUM(CW15:CY15)</f>
        <v>0.15611412501231853</v>
      </c>
      <c r="DA15" s="610">
        <f>CZ15+CV15</f>
        <v>0.30988880748133069</v>
      </c>
      <c r="DB15" s="609">
        <v>3.9208082078343743E-3</v>
      </c>
      <c r="DC15" s="371">
        <v>1.9382438997481346E-3</v>
      </c>
      <c r="DD15" s="371">
        <v>0.14615249143763295</v>
      </c>
      <c r="DE15" s="610">
        <f>SUM(DB15:DD15)</f>
        <v>0.15201154354521546</v>
      </c>
      <c r="DF15" s="611">
        <v>3.5709561216810603E-3</v>
      </c>
      <c r="DG15" s="371">
        <v>5.6507924517972654E-3</v>
      </c>
      <c r="DH15" s="371">
        <v>0.15484411795893829</v>
      </c>
      <c r="DI15" s="612">
        <f>SUM(DF15:DH15)</f>
        <v>0.16406586653241662</v>
      </c>
      <c r="DJ15" s="610">
        <f>DI15+DE15</f>
        <v>0.31607741007763207</v>
      </c>
      <c r="DK15" s="609">
        <v>3.8755449187574706E-3</v>
      </c>
      <c r="DL15" s="371">
        <v>1.8698930999465741E-3</v>
      </c>
      <c r="DM15" s="371">
        <v>0.14446525194042095</v>
      </c>
      <c r="DN15" s="610">
        <f>SUM(DK15:DM15)</f>
        <v>0.15021068995912501</v>
      </c>
      <c r="DO15" s="611">
        <v>3.7510318696864589E-3</v>
      </c>
      <c r="DP15" s="371">
        <v>5.7972468370219602E-3</v>
      </c>
      <c r="DQ15" s="371">
        <v>0.16265257861080581</v>
      </c>
      <c r="DR15" s="612">
        <f>SUM(DO15:DQ15)</f>
        <v>0.17220085731751422</v>
      </c>
      <c r="DS15" s="610">
        <f>DR15+DN15</f>
        <v>0.32241154727663923</v>
      </c>
      <c r="DT15" s="569"/>
      <c r="DU15" s="76"/>
      <c r="DV15" s="55"/>
      <c r="DW15" s="561"/>
      <c r="DX15" s="30">
        <f t="shared" si="13"/>
        <v>0</v>
      </c>
      <c r="DY15" s="11"/>
      <c r="DZ15" s="561"/>
      <c r="EA15" s="46">
        <v>6</v>
      </c>
      <c r="EB15" s="47" t="s">
        <v>81</v>
      </c>
      <c r="EC15" s="48" t="s">
        <v>33</v>
      </c>
      <c r="ED15" s="64">
        <v>3</v>
      </c>
      <c r="EE15" s="613" t="s">
        <v>1871</v>
      </c>
      <c r="EF15" s="494" t="s">
        <v>1872</v>
      </c>
      <c r="EG15" s="614" t="s">
        <v>1873</v>
      </c>
      <c r="EH15" s="615" t="s">
        <v>1874</v>
      </c>
      <c r="EI15" s="616" t="s">
        <v>1875</v>
      </c>
      <c r="EJ15" s="494" t="s">
        <v>1876</v>
      </c>
      <c r="EK15" s="617" t="s">
        <v>1877</v>
      </c>
      <c r="EL15" s="514" t="s">
        <v>1878</v>
      </c>
      <c r="EM15" s="615" t="s">
        <v>1879</v>
      </c>
      <c r="EN15" s="566"/>
    </row>
    <row r="16" spans="1:144" ht="15" x14ac:dyDescent="0.2">
      <c r="A16" s="561"/>
      <c r="B16" s="46">
        <v>7</v>
      </c>
      <c r="C16" s="47" t="s">
        <v>1880</v>
      </c>
      <c r="D16" s="625"/>
      <c r="E16" s="48" t="s">
        <v>33</v>
      </c>
      <c r="F16" s="64">
        <v>3</v>
      </c>
      <c r="G16" s="618">
        <v>4.1296850754023E-2</v>
      </c>
      <c r="H16" s="371">
        <v>2.4870487302204439E-2</v>
      </c>
      <c r="I16" s="371">
        <v>1.6218559528765728</v>
      </c>
      <c r="J16" s="619">
        <f>SUM(G16:I16)</f>
        <v>1.6880232909328003</v>
      </c>
      <c r="K16" s="611">
        <v>1.9642837383576302E-2</v>
      </c>
      <c r="L16" s="371">
        <v>1.3168539882535499E-2</v>
      </c>
      <c r="M16" s="371">
        <v>0.83616533180108799</v>
      </c>
      <c r="N16" s="612">
        <f t="shared" si="0"/>
        <v>0.86897670906719982</v>
      </c>
      <c r="O16" s="610">
        <f>N16+J16</f>
        <v>2.5570000000000004</v>
      </c>
      <c r="P16" s="609">
        <v>6.3311270696448773E-3</v>
      </c>
      <c r="Q16" s="371">
        <v>3.7460038583457781E-3</v>
      </c>
      <c r="R16" s="371">
        <v>0.24638462161756192</v>
      </c>
      <c r="S16" s="610">
        <f>SUM(P16:R16)</f>
        <v>0.25646175254555259</v>
      </c>
      <c r="T16" s="611">
        <v>3.1839040752225248E-3</v>
      </c>
      <c r="U16" s="371">
        <v>2.1322423766257986E-3</v>
      </c>
      <c r="V16" s="371">
        <v>0.13831274689098269</v>
      </c>
      <c r="W16" s="612">
        <f t="shared" si="1"/>
        <v>0.14362889334283102</v>
      </c>
      <c r="X16" s="610">
        <f>W16+S16</f>
        <v>0.40009064588838361</v>
      </c>
      <c r="Y16" s="609">
        <v>9.5692634405137138E-3</v>
      </c>
      <c r="Z16" s="371">
        <v>5.4928826062934462E-3</v>
      </c>
      <c r="AA16" s="371">
        <v>0.36799637039863736</v>
      </c>
      <c r="AB16" s="610">
        <f>SUM(Y16:AA16)</f>
        <v>0.38305851644544453</v>
      </c>
      <c r="AC16" s="611">
        <v>5.0769834398594043E-3</v>
      </c>
      <c r="AD16" s="371">
        <v>3.3697631980138584E-3</v>
      </c>
      <c r="AE16" s="371">
        <v>0.22244799464502404</v>
      </c>
      <c r="AF16" s="612">
        <f t="shared" si="2"/>
        <v>0.2308947412828973</v>
      </c>
      <c r="AG16" s="610">
        <f>AF16+AB16</f>
        <v>0.61395325772834186</v>
      </c>
      <c r="AH16" s="609">
        <v>1.8673254732206147E-2</v>
      </c>
      <c r="AI16" s="371">
        <v>1.0421508737840864E-2</v>
      </c>
      <c r="AJ16" s="371">
        <v>0.71131926024185976</v>
      </c>
      <c r="AK16" s="610">
        <f>SUM(AH16:AJ16)</f>
        <v>0.74041402371190679</v>
      </c>
      <c r="AL16" s="611">
        <v>1.039996716711849E-2</v>
      </c>
      <c r="AM16" s="371">
        <v>6.9405504762895722E-3</v>
      </c>
      <c r="AN16" s="371">
        <v>0.45577599485962611</v>
      </c>
      <c r="AO16" s="612">
        <f t="shared" si="3"/>
        <v>0.47311651250303416</v>
      </c>
      <c r="AP16" s="610">
        <f>AO16+AK16</f>
        <v>1.2135305362149409</v>
      </c>
      <c r="AQ16" s="609">
        <v>2.4405328495835352E-2</v>
      </c>
      <c r="AR16" s="371">
        <v>1.3500863438772392E-2</v>
      </c>
      <c r="AS16" s="371">
        <v>0.92384988646916844</v>
      </c>
      <c r="AT16" s="610">
        <f>SUM(AQ16:AS16)</f>
        <v>0.96175607840377619</v>
      </c>
      <c r="AU16" s="611">
        <v>1.4219852797140534E-2</v>
      </c>
      <c r="AV16" s="371">
        <v>2.4269651469584787E-2</v>
      </c>
      <c r="AW16" s="371">
        <v>0.62541121555932944</v>
      </c>
      <c r="AX16" s="612">
        <f t="shared" si="4"/>
        <v>0.66390071982605481</v>
      </c>
      <c r="AY16" s="610">
        <f>AX16+AT16</f>
        <v>1.6256567982298309</v>
      </c>
      <c r="AZ16" s="609">
        <v>2.437415670798344E-2</v>
      </c>
      <c r="BA16" s="371">
        <v>1.3404951636898026E-2</v>
      </c>
      <c r="BB16" s="371">
        <v>0.90709107353855734</v>
      </c>
      <c r="BC16" s="610">
        <f>SUM(AZ16:BB16)</f>
        <v>0.94487018188343885</v>
      </c>
      <c r="BD16" s="611">
        <v>1.5072060491980635E-2</v>
      </c>
      <c r="BE16" s="371">
        <v>2.745157433427587E-2</v>
      </c>
      <c r="BF16" s="371">
        <v>0.65535678700378797</v>
      </c>
      <c r="BG16" s="612">
        <f t="shared" si="5"/>
        <v>0.69788042183004451</v>
      </c>
      <c r="BH16" s="610">
        <f>BG16+BC16</f>
        <v>1.6427506037134834</v>
      </c>
      <c r="BI16" s="609">
        <v>2.4240733136200888E-2</v>
      </c>
      <c r="BJ16" s="371">
        <v>1.3294967117808825E-2</v>
      </c>
      <c r="BK16" s="371">
        <v>0.90357029539231826</v>
      </c>
      <c r="BL16" s="610">
        <f>SUM(BI16:BK16)</f>
        <v>0.94110599564632802</v>
      </c>
      <c r="BM16" s="611">
        <v>1.6022234566638791E-2</v>
      </c>
      <c r="BN16" s="371">
        <v>2.8652492387255462E-2</v>
      </c>
      <c r="BO16" s="371">
        <v>0.69459562335379899</v>
      </c>
      <c r="BP16" s="612">
        <f t="shared" si="6"/>
        <v>0.73927035030769328</v>
      </c>
      <c r="BQ16" s="610">
        <f>BP16+BL16</f>
        <v>1.6803763459540213</v>
      </c>
      <c r="BR16" s="609">
        <v>2.413527550409018E-2</v>
      </c>
      <c r="BS16" s="371">
        <v>1.2988540400417976E-2</v>
      </c>
      <c r="BT16" s="371">
        <v>0.89966926701696537</v>
      </c>
      <c r="BU16" s="610">
        <f>SUM(BR16:BT16)</f>
        <v>0.93679308292147356</v>
      </c>
      <c r="BV16" s="611">
        <v>1.7070418096169569E-2</v>
      </c>
      <c r="BW16" s="371">
        <v>2.9839286384927451E-2</v>
      </c>
      <c r="BX16" s="371">
        <v>0.74020899255612826</v>
      </c>
      <c r="BY16" s="612">
        <f t="shared" si="7"/>
        <v>0.78711869703722526</v>
      </c>
      <c r="BZ16" s="610">
        <f>BY16+BU16</f>
        <v>1.7239117799586987</v>
      </c>
      <c r="CA16" s="609">
        <v>2.3176921614493282E-2</v>
      </c>
      <c r="CB16" s="371">
        <v>1.2231740303524471E-2</v>
      </c>
      <c r="CC16" s="371">
        <v>0.86394555873568291</v>
      </c>
      <c r="CD16" s="610">
        <f>SUM(CA16:CC16)</f>
        <v>0.89935422065370063</v>
      </c>
      <c r="CE16" s="611">
        <v>1.7487795852602493E-2</v>
      </c>
      <c r="CF16" s="371">
        <v>2.9843297197473792E-2</v>
      </c>
      <c r="CG16" s="371">
        <v>0.75830736407017307</v>
      </c>
      <c r="CH16" s="612">
        <f t="shared" si="8"/>
        <v>0.8056384571202494</v>
      </c>
      <c r="CI16" s="610">
        <f>CH16+CD16</f>
        <v>1.7049926777739501</v>
      </c>
      <c r="CJ16" s="609">
        <v>1.7026140243342022E-2</v>
      </c>
      <c r="CK16" s="371">
        <v>8.8023354753071718E-3</v>
      </c>
      <c r="CL16" s="371">
        <v>0.63466833474760476</v>
      </c>
      <c r="CM16" s="610">
        <f>SUM(CJ16:CL16)</f>
        <v>0.66049681046625397</v>
      </c>
      <c r="CN16" s="611">
        <v>1.3691563710160741E-2</v>
      </c>
      <c r="CO16" s="371">
        <v>2.2765531541724175E-2</v>
      </c>
      <c r="CP16" s="371">
        <v>0.5936948071992586</v>
      </c>
      <c r="CQ16" s="612">
        <f t="shared" si="9"/>
        <v>0.6301519024511435</v>
      </c>
      <c r="CR16" s="610">
        <f>CQ16+CM16</f>
        <v>1.2906487129173976</v>
      </c>
      <c r="CS16" s="609">
        <v>1.0353213775358926E-3</v>
      </c>
      <c r="CT16" s="371">
        <v>5.237170783490545E-4</v>
      </c>
      <c r="CU16" s="371">
        <v>3.8592757091041284E-2</v>
      </c>
      <c r="CV16" s="610">
        <f>SUM(CS16:CU16)</f>
        <v>4.0151795546926231E-2</v>
      </c>
      <c r="CW16" s="611">
        <v>8.864617389864023E-4</v>
      </c>
      <c r="CX16" s="371">
        <v>1.4373478884818127E-3</v>
      </c>
      <c r="CY16" s="371">
        <v>3.8438833018502067E-2</v>
      </c>
      <c r="CZ16" s="612">
        <f t="shared" si="10"/>
        <v>4.0762642645970279E-2</v>
      </c>
      <c r="DA16" s="610">
        <f>CZ16+CV16</f>
        <v>8.091443819289651E-2</v>
      </c>
      <c r="DB16" s="609">
        <v>8.9931372389960487E-4</v>
      </c>
      <c r="DC16" s="371">
        <v>4.445739875327817E-4</v>
      </c>
      <c r="DD16" s="371">
        <v>3.3522920368650448E-2</v>
      </c>
      <c r="DE16" s="610">
        <f>SUM(DB16:DD16)</f>
        <v>3.4866808080082835E-2</v>
      </c>
      <c r="DF16" s="611">
        <v>8.190683342414448E-4</v>
      </c>
      <c r="DG16" s="371">
        <v>1.2961193033250884E-3</v>
      </c>
      <c r="DH16" s="371">
        <v>3.5516514188924833E-2</v>
      </c>
      <c r="DI16" s="612">
        <f t="shared" si="11"/>
        <v>3.7631701826491365E-2</v>
      </c>
      <c r="DJ16" s="610">
        <f>DI16+DE16</f>
        <v>7.2498509906574193E-2</v>
      </c>
      <c r="DK16" s="609">
        <v>5.8004091569111038E-4</v>
      </c>
      <c r="DL16" s="371">
        <v>2.7986116241048129E-4</v>
      </c>
      <c r="DM16" s="371">
        <v>2.1621670959224567E-2</v>
      </c>
      <c r="DN16" s="610">
        <f>SUM(DK16:DM16)</f>
        <v>2.2481573037326157E-2</v>
      </c>
      <c r="DO16" s="611">
        <v>5.6140542971103906E-4</v>
      </c>
      <c r="DP16" s="371">
        <v>8.6765614496133868E-4</v>
      </c>
      <c r="DQ16" s="371">
        <v>2.4343712333278776E-2</v>
      </c>
      <c r="DR16" s="612">
        <f t="shared" si="12"/>
        <v>2.5772773907951154E-2</v>
      </c>
      <c r="DS16" s="610">
        <f>DR16+DN16</f>
        <v>4.8254346945277311E-2</v>
      </c>
      <c r="DT16" s="569"/>
      <c r="DU16" s="76"/>
      <c r="DV16" s="55"/>
      <c r="DW16" s="561"/>
      <c r="DX16" s="30">
        <f t="shared" si="13"/>
        <v>0</v>
      </c>
      <c r="DY16" s="11"/>
      <c r="DZ16" s="561"/>
      <c r="EA16" s="46">
        <v>7</v>
      </c>
      <c r="EB16" s="47" t="s">
        <v>1880</v>
      </c>
      <c r="EC16" s="48" t="s">
        <v>33</v>
      </c>
      <c r="ED16" s="64">
        <v>3</v>
      </c>
      <c r="EE16" s="613" t="s">
        <v>1881</v>
      </c>
      <c r="EF16" s="494" t="s">
        <v>1882</v>
      </c>
      <c r="EG16" s="617" t="s">
        <v>1883</v>
      </c>
      <c r="EH16" s="615" t="s">
        <v>1884</v>
      </c>
      <c r="EI16" s="616" t="s">
        <v>1885</v>
      </c>
      <c r="EJ16" s="494" t="s">
        <v>1886</v>
      </c>
      <c r="EK16" s="617" t="s">
        <v>1887</v>
      </c>
      <c r="EL16" s="514" t="s">
        <v>1888</v>
      </c>
      <c r="EM16" s="615" t="s">
        <v>1889</v>
      </c>
      <c r="EN16" s="566"/>
    </row>
    <row r="17" spans="1:144" ht="15.75" thickBot="1" x14ac:dyDescent="0.25">
      <c r="A17" s="626"/>
      <c r="B17" s="80">
        <v>8</v>
      </c>
      <c r="C17" s="81" t="s">
        <v>915</v>
      </c>
      <c r="D17" s="153"/>
      <c r="E17" s="82" t="s">
        <v>33</v>
      </c>
      <c r="F17" s="384">
        <v>3</v>
      </c>
      <c r="G17" s="627">
        <f>SUM(G10:G16)</f>
        <v>0.92806956191176815</v>
      </c>
      <c r="H17" s="627">
        <f>SUM(H10:H16)</f>
        <v>0.65092447844122148</v>
      </c>
      <c r="I17" s="628">
        <f>SUM(I10:I16)</f>
        <v>64.331558946978276</v>
      </c>
      <c r="J17" s="629">
        <f>SUM(G17:I17)</f>
        <v>65.910552987331272</v>
      </c>
      <c r="K17" s="627">
        <f>SUM(K10:K16)</f>
        <v>0.84064642278284474</v>
      </c>
      <c r="L17" s="627">
        <f>SUM(L10:L16)</f>
        <v>0.16295091193796862</v>
      </c>
      <c r="M17" s="628">
        <f>SUM(M10:M16)</f>
        <v>49.621950728280424</v>
      </c>
      <c r="N17" s="630">
        <f t="shared" si="0"/>
        <v>50.62554806300124</v>
      </c>
      <c r="O17" s="629">
        <f>N17+J17</f>
        <v>116.53610105033252</v>
      </c>
      <c r="P17" s="627">
        <f>SUM(P10:P16)</f>
        <v>0.92638922085544428</v>
      </c>
      <c r="Q17" s="627">
        <f>SUM(Q10:Q16)</f>
        <v>0.64443596850372253</v>
      </c>
      <c r="R17" s="628">
        <f>SUM(R10:R16)</f>
        <v>65.601797686181158</v>
      </c>
      <c r="S17" s="629">
        <f>SUM(P17:R17)</f>
        <v>67.172622875540327</v>
      </c>
      <c r="T17" s="627">
        <f>SUM(T10:T16)</f>
        <v>0.85498411851748835</v>
      </c>
      <c r="U17" s="627">
        <f>SUM(U10:U16)</f>
        <v>0.14374087826164988</v>
      </c>
      <c r="V17" s="628">
        <f>SUM(V10:V16)</f>
        <v>51.328742773568912</v>
      </c>
      <c r="W17" s="630">
        <f t="shared" si="1"/>
        <v>52.327467770348051</v>
      </c>
      <c r="X17" s="629">
        <f>W17+S17</f>
        <v>119.50009064588838</v>
      </c>
      <c r="Y17" s="627">
        <f>SUM(Y10:Y16)</f>
        <v>1.0203542906123331</v>
      </c>
      <c r="Z17" s="627">
        <f>SUM(Z10:Z16)</f>
        <v>0.69847931679427167</v>
      </c>
      <c r="AA17" s="628">
        <f>SUM(AA10:AA16)</f>
        <v>71.15585053610944</v>
      </c>
      <c r="AB17" s="629">
        <f>SUM(Y17:AA17)</f>
        <v>72.874684143516049</v>
      </c>
      <c r="AC17" s="627">
        <f>SUM(AC10:AC16)</f>
        <v>0.92876249364159391</v>
      </c>
      <c r="AD17" s="627">
        <f>SUM(AD10:AD16)</f>
        <v>0.13761310169161822</v>
      </c>
      <c r="AE17" s="628">
        <f>SUM(AE10:AE16)</f>
        <v>56.07765449952015</v>
      </c>
      <c r="AF17" s="630">
        <f t="shared" si="2"/>
        <v>57.144030094853363</v>
      </c>
      <c r="AG17" s="629">
        <f>AF17+AB17</f>
        <v>130.0187142383694</v>
      </c>
      <c r="AH17" s="631">
        <f>SUM(AH10:AH16)</f>
        <v>0.87307144667632408</v>
      </c>
      <c r="AI17" s="631">
        <f>SUM(AI10:AI16)</f>
        <v>0.61771994878633707</v>
      </c>
      <c r="AJ17" s="632">
        <f>SUM(AJ10:AJ16)</f>
        <v>63.112360467616988</v>
      </c>
      <c r="AK17" s="633">
        <f>SUM(AH17:AJ17)</f>
        <v>64.603151863079646</v>
      </c>
      <c r="AL17" s="631">
        <f>SUM(AL10:AL16)</f>
        <v>0.81340384944472444</v>
      </c>
      <c r="AM17" s="631">
        <f>SUM(AM10:AM16)</f>
        <v>0.12087281510297855</v>
      </c>
      <c r="AN17" s="632">
        <f>SUM(AN10:AN16)</f>
        <v>49.737186430611338</v>
      </c>
      <c r="AO17" s="634">
        <f t="shared" si="3"/>
        <v>50.671463095159041</v>
      </c>
      <c r="AP17" s="633">
        <f>AO17+AK17</f>
        <v>115.27461495823869</v>
      </c>
      <c r="AQ17" s="631">
        <f>SUM(AQ10:AQ16)</f>
        <v>0.53820218245425677</v>
      </c>
      <c r="AR17" s="631">
        <f>SUM(AR10:AR16)</f>
        <v>0.28595607573610937</v>
      </c>
      <c r="AS17" s="632">
        <f>SUM(AS10:AS16)</f>
        <v>63.43674471433566</v>
      </c>
      <c r="AT17" s="633">
        <f>SUM(AQ17:AS17)</f>
        <v>64.260902972526026</v>
      </c>
      <c r="AU17" s="631">
        <f>SUM(AU10:AU16)</f>
        <v>0.52447365137639879</v>
      </c>
      <c r="AV17" s="631">
        <f>SUM(AV10:AV16)</f>
        <v>0.33889355765722629</v>
      </c>
      <c r="AW17" s="632">
        <f>SUM(AW10:AW16)</f>
        <v>44.028767990094785</v>
      </c>
      <c r="AX17" s="634">
        <f t="shared" si="4"/>
        <v>44.892135199128411</v>
      </c>
      <c r="AY17" s="633">
        <f>AX17+AT17</f>
        <v>109.15303817165443</v>
      </c>
      <c r="AZ17" s="631">
        <f>SUM(AZ10:AZ16)</f>
        <v>0.53567368299355378</v>
      </c>
      <c r="BA17" s="631">
        <f>SUM(BA10:BA16)</f>
        <v>0.24681421239041679</v>
      </c>
      <c r="BB17" s="632">
        <f>SUM(BB10:BB16)</f>
        <v>65.521518966420174</v>
      </c>
      <c r="BC17" s="633">
        <f>SUM(AZ17:BB17)</f>
        <v>66.30400686180414</v>
      </c>
      <c r="BD17" s="631">
        <f>SUM(BD10:BD16)</f>
        <v>0.50961116092915359</v>
      </c>
      <c r="BE17" s="631">
        <f>SUM(BE10:BE16)</f>
        <v>0.42387824982653527</v>
      </c>
      <c r="BF17" s="632">
        <f>SUM(BF10:BF16)</f>
        <v>40.576988781413419</v>
      </c>
      <c r="BG17" s="634">
        <f t="shared" si="5"/>
        <v>41.51047819216911</v>
      </c>
      <c r="BH17" s="633">
        <f>BG17+BC17</f>
        <v>107.81448505397324</v>
      </c>
      <c r="BI17" s="631">
        <f>SUM(BI10:BI16)</f>
        <v>0.54301034490682398</v>
      </c>
      <c r="BJ17" s="631">
        <f>SUM(BJ10:BJ16)</f>
        <v>0.2580235647693801</v>
      </c>
      <c r="BK17" s="632">
        <f>SUM(BK10:BK16)</f>
        <v>61.467207806384856</v>
      </c>
      <c r="BL17" s="633">
        <f>SUM(BI17:BK17)</f>
        <v>62.268241716061063</v>
      </c>
      <c r="BM17" s="631">
        <f>SUM(BM10:BM16)</f>
        <v>0.52587337022350833</v>
      </c>
      <c r="BN17" s="631">
        <f>SUM(BN10:BN16)</f>
        <v>0.47577954465853961</v>
      </c>
      <c r="BO17" s="632">
        <f>SUM(BO10:BO16)</f>
        <v>40.009130488921919</v>
      </c>
      <c r="BP17" s="634">
        <f t="shared" si="6"/>
        <v>41.01078340380397</v>
      </c>
      <c r="BQ17" s="633">
        <f>BP17+BL17</f>
        <v>103.27902511986503</v>
      </c>
      <c r="BR17" s="631">
        <f>SUM(BR10:BR16)</f>
        <v>0.517837301539669</v>
      </c>
      <c r="BS17" s="631">
        <f>SUM(BS10:BS16)</f>
        <v>0.24323071264033283</v>
      </c>
      <c r="BT17" s="632">
        <f>SUM(BT10:BT16)</f>
        <v>58.707429470342397</v>
      </c>
      <c r="BU17" s="633">
        <f>SUM(BR17:BT17)</f>
        <v>59.468497484522402</v>
      </c>
      <c r="BV17" s="631">
        <f>SUM(BV10:BV16)</f>
        <v>0.52170873333897116</v>
      </c>
      <c r="BW17" s="631">
        <f>SUM(BW10:BW16)</f>
        <v>0.4689888727418759</v>
      </c>
      <c r="BX17" s="632">
        <f>SUM(BX10:BX16)</f>
        <v>39.550917127550989</v>
      </c>
      <c r="BY17" s="634">
        <f t="shared" si="7"/>
        <v>40.541614733631839</v>
      </c>
      <c r="BZ17" s="633">
        <f>BY17+BU17</f>
        <v>100.01011221815423</v>
      </c>
      <c r="CA17" s="631">
        <f>SUM(CA10:CA16)</f>
        <v>0.47820056604866601</v>
      </c>
      <c r="CB17" s="631">
        <f>SUM(CB10:CB16)</f>
        <v>0.22255435420373323</v>
      </c>
      <c r="CC17" s="632">
        <f>SUM(CC10:CC16)</f>
        <v>54.574663984561866</v>
      </c>
      <c r="CD17" s="633">
        <f>SUM(CA17:CC17)</f>
        <v>55.275418904814266</v>
      </c>
      <c r="CE17" s="631">
        <f>SUM(CE10:CE16)</f>
        <v>0.4793036640881766</v>
      </c>
      <c r="CF17" s="631">
        <f>SUM(CF10:CF16)</f>
        <v>0.42855988133837891</v>
      </c>
      <c r="CG17" s="632">
        <f>SUM(CG10:CG16)</f>
        <v>36.897062636282513</v>
      </c>
      <c r="CH17" s="634">
        <f t="shared" si="8"/>
        <v>37.804926181709071</v>
      </c>
      <c r="CI17" s="633">
        <f>CH17+CD17</f>
        <v>93.080345086523337</v>
      </c>
      <c r="CJ17" s="631">
        <f>SUM(CJ10:CJ16)</f>
        <v>0.46611353357177526</v>
      </c>
      <c r="CK17" s="631">
        <f>SUM(CK10:CK16)</f>
        <v>0.21368802673978035</v>
      </c>
      <c r="CL17" s="632">
        <f>SUM(CL10:CL16)</f>
        <v>53.630883750136206</v>
      </c>
      <c r="CM17" s="633">
        <f>SUM(CJ17:CL17)</f>
        <v>54.310685310447759</v>
      </c>
      <c r="CN17" s="631">
        <f>SUM(CN10:CN16)</f>
        <v>0.481958262876794</v>
      </c>
      <c r="CO17" s="631">
        <f>SUM(CO10:CO16)</f>
        <v>0.41647498445076259</v>
      </c>
      <c r="CP17" s="632">
        <f>SUM(CP10:CP16)</f>
        <v>37.318102798310697</v>
      </c>
      <c r="CQ17" s="634">
        <f t="shared" si="9"/>
        <v>38.216536045638257</v>
      </c>
      <c r="CR17" s="633">
        <f>CQ17+CM17</f>
        <v>92.527221356086017</v>
      </c>
      <c r="CS17" s="631">
        <f>SUM(CS10:CS16)</f>
        <v>0.45935523367018888</v>
      </c>
      <c r="CT17" s="631">
        <f>SUM(CT10:CT16)</f>
        <v>0.20906041573905781</v>
      </c>
      <c r="CU17" s="632">
        <f>SUM(CU10:CU16)</f>
        <v>51.690609420691054</v>
      </c>
      <c r="CV17" s="633">
        <f>SUM(CS17:CU17)</f>
        <v>52.359025070100301</v>
      </c>
      <c r="CW17" s="631">
        <f>SUM(CW10:CW16)</f>
        <v>0.48852961884524532</v>
      </c>
      <c r="CX17" s="631">
        <f>SUM(CX10:CX16)</f>
        <v>0.41628257448203732</v>
      </c>
      <c r="CY17" s="632">
        <f>SUM(CY10:CY16)</f>
        <v>37.441705274999777</v>
      </c>
      <c r="CZ17" s="634">
        <f t="shared" si="10"/>
        <v>38.346517468327058</v>
      </c>
      <c r="DA17" s="633">
        <f>CZ17+CV17</f>
        <v>90.705542538427352</v>
      </c>
      <c r="DB17" s="631">
        <f>SUM(DB10:DB16)</f>
        <v>0.45592357069843192</v>
      </c>
      <c r="DC17" s="631">
        <f>SUM(DC10:DC16)</f>
        <v>0.2057717555164825</v>
      </c>
      <c r="DD17" s="632">
        <f>SUM(DD10:DD16)</f>
        <v>51.282209238000419</v>
      </c>
      <c r="DE17" s="633">
        <f>SUM(DB17:DD17)</f>
        <v>51.94390456421533</v>
      </c>
      <c r="DF17" s="631">
        <f>SUM(DF10:DF16)</f>
        <v>0.49789248111883694</v>
      </c>
      <c r="DG17" s="631">
        <f>SUM(DG10:DG16)</f>
        <v>0.4153494432892933</v>
      </c>
      <c r="DH17" s="632">
        <f>SUM(DH10:DH16)</f>
        <v>38.283302169041605</v>
      </c>
      <c r="DI17" s="634">
        <f t="shared" si="11"/>
        <v>39.196544093449738</v>
      </c>
      <c r="DJ17" s="633">
        <f>DI17+DE17</f>
        <v>91.140448657665075</v>
      </c>
      <c r="DK17" s="631">
        <f>SUM(DK10:DK16)</f>
        <v>0.45766332779461494</v>
      </c>
      <c r="DL17" s="631">
        <f>SUM(DL10:DL16)</f>
        <v>0.20493558063358228</v>
      </c>
      <c r="DM17" s="632">
        <f>SUM(DM10:DM16)</f>
        <v>51.203316650312523</v>
      </c>
      <c r="DN17" s="633">
        <f>SUM(DK17:DM17)</f>
        <v>51.865915558740717</v>
      </c>
      <c r="DO17" s="631">
        <f>SUM(DO10:DO16)</f>
        <v>0.51195489407055539</v>
      </c>
      <c r="DP17" s="631">
        <f>SUM(DP10:DP16)</f>
        <v>0.42102179517562816</v>
      </c>
      <c r="DQ17" s="632">
        <f>SUM(DQ10:DQ16)</f>
        <v>39.435171646311446</v>
      </c>
      <c r="DR17" s="634">
        <f t="shared" si="12"/>
        <v>40.368148335557628</v>
      </c>
      <c r="DS17" s="633">
        <f>DR17+DN17</f>
        <v>92.234063894298345</v>
      </c>
      <c r="DT17" s="569"/>
      <c r="DU17" s="375" t="s">
        <v>1890</v>
      </c>
      <c r="DV17" s="62"/>
      <c r="DW17" s="626"/>
      <c r="DX17" s="30"/>
      <c r="DY17" s="11"/>
      <c r="DZ17" s="626"/>
      <c r="EA17" s="80">
        <v>8</v>
      </c>
      <c r="EB17" s="81" t="s">
        <v>915</v>
      </c>
      <c r="EC17" s="82" t="s">
        <v>33</v>
      </c>
      <c r="ED17" s="384">
        <v>3</v>
      </c>
      <c r="EE17" s="519" t="s">
        <v>1891</v>
      </c>
      <c r="EF17" s="519" t="s">
        <v>1892</v>
      </c>
      <c r="EG17" s="635" t="s">
        <v>1893</v>
      </c>
      <c r="EH17" s="636" t="s">
        <v>1894</v>
      </c>
      <c r="EI17" s="519" t="s">
        <v>1895</v>
      </c>
      <c r="EJ17" s="519" t="s">
        <v>1896</v>
      </c>
      <c r="EK17" s="635" t="s">
        <v>1897</v>
      </c>
      <c r="EL17" s="520" t="s">
        <v>1898</v>
      </c>
      <c r="EM17" s="636" t="s">
        <v>1899</v>
      </c>
      <c r="EN17" s="637"/>
    </row>
    <row r="18" spans="1:144" ht="15.75" thickBot="1" x14ac:dyDescent="0.25">
      <c r="A18" s="638"/>
      <c r="B18" s="639"/>
      <c r="C18" s="640"/>
      <c r="D18" s="641"/>
      <c r="E18" s="642"/>
      <c r="F18" s="642"/>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c r="AY18" s="643"/>
      <c r="AZ18" s="643"/>
      <c r="BA18" s="643"/>
      <c r="BB18" s="643"/>
      <c r="BC18" s="643"/>
      <c r="BD18" s="643"/>
      <c r="BE18" s="643"/>
      <c r="BF18" s="643"/>
      <c r="BG18" s="643"/>
      <c r="BH18" s="643"/>
      <c r="BI18" s="643"/>
      <c r="BJ18" s="643"/>
      <c r="BK18" s="643"/>
      <c r="BL18" s="643"/>
      <c r="BM18" s="643"/>
      <c r="BN18" s="643"/>
      <c r="BO18" s="643"/>
      <c r="BP18" s="643"/>
      <c r="BQ18" s="643"/>
      <c r="BR18" s="643"/>
      <c r="BS18" s="643"/>
      <c r="BT18" s="643"/>
      <c r="BU18" s="643"/>
      <c r="BV18" s="643"/>
      <c r="BW18" s="643"/>
      <c r="BX18" s="643"/>
      <c r="BY18" s="643"/>
      <c r="BZ18" s="643"/>
      <c r="CA18" s="643"/>
      <c r="CB18" s="643"/>
      <c r="CC18" s="643"/>
      <c r="CD18" s="643"/>
      <c r="CE18" s="643"/>
      <c r="CF18" s="643"/>
      <c r="CG18" s="643"/>
      <c r="CH18" s="643"/>
      <c r="CI18" s="643"/>
      <c r="CJ18" s="643"/>
      <c r="CK18" s="643"/>
      <c r="CL18" s="643"/>
      <c r="CM18" s="643"/>
      <c r="CN18" s="643"/>
      <c r="CO18" s="643"/>
      <c r="CP18" s="643"/>
      <c r="CQ18" s="643"/>
      <c r="CR18" s="643"/>
      <c r="CS18" s="643"/>
      <c r="CT18" s="643"/>
      <c r="CU18" s="643"/>
      <c r="CV18" s="643"/>
      <c r="CW18" s="643"/>
      <c r="CX18" s="643"/>
      <c r="CY18" s="643"/>
      <c r="CZ18" s="643"/>
      <c r="DA18" s="643"/>
      <c r="DB18" s="643"/>
      <c r="DC18" s="643"/>
      <c r="DD18" s="643"/>
      <c r="DE18" s="643"/>
      <c r="DF18" s="643"/>
      <c r="DG18" s="643"/>
      <c r="DH18" s="643"/>
      <c r="DI18" s="643"/>
      <c r="DJ18" s="643"/>
      <c r="DK18" s="643"/>
      <c r="DL18" s="643"/>
      <c r="DM18" s="643"/>
      <c r="DN18" s="643"/>
      <c r="DO18" s="643"/>
      <c r="DP18" s="643"/>
      <c r="DQ18" s="643"/>
      <c r="DR18" s="643"/>
      <c r="DS18" s="643"/>
      <c r="DT18" s="644"/>
      <c r="DU18" s="645"/>
      <c r="DV18" s="645"/>
      <c r="DW18" s="638"/>
      <c r="DX18" s="30"/>
      <c r="DY18" s="11"/>
      <c r="DZ18" s="638"/>
      <c r="EA18" s="639"/>
      <c r="EB18" s="640"/>
      <c r="EC18" s="642"/>
      <c r="ED18" s="642"/>
      <c r="EE18" s="646"/>
      <c r="EF18" s="646"/>
      <c r="EG18" s="646"/>
      <c r="EH18" s="646"/>
      <c r="EI18" s="646"/>
      <c r="EJ18" s="646"/>
      <c r="EK18" s="646"/>
      <c r="EL18" s="646"/>
      <c r="EM18" s="646"/>
      <c r="EN18" s="647"/>
    </row>
    <row r="19" spans="1:144" ht="15" x14ac:dyDescent="0.2">
      <c r="A19" s="561"/>
      <c r="B19" s="31">
        <v>9</v>
      </c>
      <c r="C19" s="32" t="s">
        <v>1900</v>
      </c>
      <c r="D19" s="648"/>
      <c r="E19" s="33" t="s">
        <v>33</v>
      </c>
      <c r="F19" s="362">
        <v>3</v>
      </c>
      <c r="G19" s="649">
        <v>0</v>
      </c>
      <c r="H19" s="364">
        <v>0</v>
      </c>
      <c r="I19" s="364">
        <v>0</v>
      </c>
      <c r="J19" s="650">
        <f>SUM(G19:I19)</f>
        <v>0</v>
      </c>
      <c r="K19" s="595">
        <v>0</v>
      </c>
      <c r="L19" s="364">
        <v>0</v>
      </c>
      <c r="M19" s="364">
        <v>0</v>
      </c>
      <c r="N19" s="596">
        <f>SUM(K19:M19)</f>
        <v>0</v>
      </c>
      <c r="O19" s="594">
        <f>N19+J19</f>
        <v>0</v>
      </c>
      <c r="P19" s="593">
        <v>0</v>
      </c>
      <c r="Q19" s="364">
        <v>0</v>
      </c>
      <c r="R19" s="364">
        <v>0</v>
      </c>
      <c r="S19" s="594">
        <f>SUM(P19:R19)</f>
        <v>0</v>
      </c>
      <c r="T19" s="595">
        <v>0</v>
      </c>
      <c r="U19" s="364">
        <v>0</v>
      </c>
      <c r="V19" s="364">
        <v>0</v>
      </c>
      <c r="W19" s="596">
        <f>SUM(T19:V19)</f>
        <v>0</v>
      </c>
      <c r="X19" s="594">
        <f>W19+S19</f>
        <v>0</v>
      </c>
      <c r="Y19" s="593">
        <v>0</v>
      </c>
      <c r="Z19" s="364">
        <v>0</v>
      </c>
      <c r="AA19" s="364">
        <v>0</v>
      </c>
      <c r="AB19" s="594">
        <f>SUM(Y19:AA19)</f>
        <v>0</v>
      </c>
      <c r="AC19" s="595">
        <v>0</v>
      </c>
      <c r="AD19" s="364">
        <v>0</v>
      </c>
      <c r="AE19" s="364">
        <v>0</v>
      </c>
      <c r="AF19" s="596">
        <f>SUM(AC19:AE19)</f>
        <v>0</v>
      </c>
      <c r="AG19" s="594">
        <f>AF19+AB19</f>
        <v>0</v>
      </c>
      <c r="AH19" s="593">
        <v>0</v>
      </c>
      <c r="AI19" s="364">
        <v>0</v>
      </c>
      <c r="AJ19" s="364">
        <v>0</v>
      </c>
      <c r="AK19" s="594">
        <f>SUM(AH19:AJ19)</f>
        <v>0</v>
      </c>
      <c r="AL19" s="595">
        <v>0</v>
      </c>
      <c r="AM19" s="364">
        <v>0</v>
      </c>
      <c r="AN19" s="364">
        <v>0</v>
      </c>
      <c r="AO19" s="596">
        <f>SUM(AL19:AN19)</f>
        <v>0</v>
      </c>
      <c r="AP19" s="594">
        <f>AO19+AK19</f>
        <v>0</v>
      </c>
      <c r="AQ19" s="593">
        <v>0</v>
      </c>
      <c r="AR19" s="364">
        <v>0</v>
      </c>
      <c r="AS19" s="364">
        <v>0</v>
      </c>
      <c r="AT19" s="594">
        <f>SUM(AQ19:AS19)</f>
        <v>0</v>
      </c>
      <c r="AU19" s="595">
        <v>0</v>
      </c>
      <c r="AV19" s="364">
        <v>0</v>
      </c>
      <c r="AW19" s="364">
        <v>0</v>
      </c>
      <c r="AX19" s="596">
        <f>SUM(AU19:AW19)</f>
        <v>0</v>
      </c>
      <c r="AY19" s="594">
        <f>AX19+AT19</f>
        <v>0</v>
      </c>
      <c r="AZ19" s="593">
        <v>0</v>
      </c>
      <c r="BA19" s="364">
        <v>0</v>
      </c>
      <c r="BB19" s="364">
        <v>0</v>
      </c>
      <c r="BC19" s="594">
        <f>SUM(AZ19:BB19)</f>
        <v>0</v>
      </c>
      <c r="BD19" s="595">
        <v>0</v>
      </c>
      <c r="BE19" s="364">
        <v>0</v>
      </c>
      <c r="BF19" s="364">
        <v>0</v>
      </c>
      <c r="BG19" s="596">
        <f>SUM(BD19:BF19)</f>
        <v>0</v>
      </c>
      <c r="BH19" s="594">
        <f>BG19+BC19</f>
        <v>0</v>
      </c>
      <c r="BI19" s="593">
        <v>0</v>
      </c>
      <c r="BJ19" s="364">
        <v>0</v>
      </c>
      <c r="BK19" s="364">
        <v>0</v>
      </c>
      <c r="BL19" s="594">
        <f>SUM(BI19:BK19)</f>
        <v>0</v>
      </c>
      <c r="BM19" s="595">
        <v>0</v>
      </c>
      <c r="BN19" s="364">
        <v>0</v>
      </c>
      <c r="BO19" s="364">
        <v>0</v>
      </c>
      <c r="BP19" s="596">
        <f>SUM(BM19:BO19)</f>
        <v>0</v>
      </c>
      <c r="BQ19" s="594">
        <f>BP19+BL19</f>
        <v>0</v>
      </c>
      <c r="BR19" s="593">
        <v>0</v>
      </c>
      <c r="BS19" s="364">
        <v>0</v>
      </c>
      <c r="BT19" s="364">
        <v>0</v>
      </c>
      <c r="BU19" s="594">
        <f>SUM(BR19:BT19)</f>
        <v>0</v>
      </c>
      <c r="BV19" s="595">
        <v>0</v>
      </c>
      <c r="BW19" s="364">
        <v>0</v>
      </c>
      <c r="BX19" s="364">
        <v>0</v>
      </c>
      <c r="BY19" s="596">
        <f>SUM(BV19:BX19)</f>
        <v>0</v>
      </c>
      <c r="BZ19" s="594">
        <f>BY19+BU19</f>
        <v>0</v>
      </c>
      <c r="CA19" s="593">
        <v>0</v>
      </c>
      <c r="CB19" s="364">
        <v>0</v>
      </c>
      <c r="CC19" s="364">
        <v>0</v>
      </c>
      <c r="CD19" s="594">
        <f>SUM(CA19:CC19)</f>
        <v>0</v>
      </c>
      <c r="CE19" s="595">
        <v>0</v>
      </c>
      <c r="CF19" s="364">
        <v>0</v>
      </c>
      <c r="CG19" s="364">
        <v>0</v>
      </c>
      <c r="CH19" s="596">
        <f>SUM(CE19:CG19)</f>
        <v>0</v>
      </c>
      <c r="CI19" s="594">
        <f>CH19+CD19</f>
        <v>0</v>
      </c>
      <c r="CJ19" s="593">
        <v>0</v>
      </c>
      <c r="CK19" s="364">
        <v>0</v>
      </c>
      <c r="CL19" s="364">
        <v>0</v>
      </c>
      <c r="CM19" s="594">
        <f>SUM(CJ19:CL19)</f>
        <v>0</v>
      </c>
      <c r="CN19" s="595">
        <v>0</v>
      </c>
      <c r="CO19" s="364">
        <v>0</v>
      </c>
      <c r="CP19" s="364">
        <v>0</v>
      </c>
      <c r="CQ19" s="596">
        <f>SUM(CN19:CP19)</f>
        <v>0</v>
      </c>
      <c r="CR19" s="594">
        <f>CQ19+CM19</f>
        <v>0</v>
      </c>
      <c r="CS19" s="593">
        <v>0</v>
      </c>
      <c r="CT19" s="364">
        <v>0</v>
      </c>
      <c r="CU19" s="364">
        <v>0</v>
      </c>
      <c r="CV19" s="594">
        <f>SUM(CS19:CU19)</f>
        <v>0</v>
      </c>
      <c r="CW19" s="595">
        <v>0</v>
      </c>
      <c r="CX19" s="364">
        <v>0</v>
      </c>
      <c r="CY19" s="364">
        <v>0</v>
      </c>
      <c r="CZ19" s="596">
        <f>SUM(CW19:CY19)</f>
        <v>0</v>
      </c>
      <c r="DA19" s="594">
        <f>CZ19+CV19</f>
        <v>0</v>
      </c>
      <c r="DB19" s="593">
        <v>0</v>
      </c>
      <c r="DC19" s="364">
        <v>0</v>
      </c>
      <c r="DD19" s="364">
        <v>0</v>
      </c>
      <c r="DE19" s="594">
        <f>SUM(DB19:DD19)</f>
        <v>0</v>
      </c>
      <c r="DF19" s="595">
        <v>0</v>
      </c>
      <c r="DG19" s="364">
        <v>0</v>
      </c>
      <c r="DH19" s="364">
        <v>0</v>
      </c>
      <c r="DI19" s="596">
        <f>SUM(DF19:DH19)</f>
        <v>0</v>
      </c>
      <c r="DJ19" s="594">
        <f>DI19+DE19</f>
        <v>0</v>
      </c>
      <c r="DK19" s="593">
        <v>0</v>
      </c>
      <c r="DL19" s="364">
        <v>0</v>
      </c>
      <c r="DM19" s="364">
        <v>0</v>
      </c>
      <c r="DN19" s="594">
        <f>SUM(DK19:DM19)</f>
        <v>0</v>
      </c>
      <c r="DO19" s="595">
        <v>0</v>
      </c>
      <c r="DP19" s="364">
        <v>0</v>
      </c>
      <c r="DQ19" s="364">
        <v>0</v>
      </c>
      <c r="DR19" s="596">
        <f>SUM(DO19:DQ19)</f>
        <v>0</v>
      </c>
      <c r="DS19" s="594">
        <f>DR19+DN19</f>
        <v>0</v>
      </c>
      <c r="DT19" s="569"/>
      <c r="DU19" s="74"/>
      <c r="DV19" s="75"/>
      <c r="DW19" s="561"/>
      <c r="DX19" s="30">
        <f xml:space="preserve"> IF( SUM( EP19:JB19 ) = 0, 0, $EP$5 )</f>
        <v>0</v>
      </c>
      <c r="DY19" s="11"/>
      <c r="DZ19" s="561"/>
      <c r="EA19" s="31">
        <v>9</v>
      </c>
      <c r="EB19" s="32" t="s">
        <v>1900</v>
      </c>
      <c r="EC19" s="33" t="s">
        <v>33</v>
      </c>
      <c r="ED19" s="362">
        <v>3</v>
      </c>
      <c r="EE19" s="597" t="s">
        <v>1901</v>
      </c>
      <c r="EF19" s="486" t="s">
        <v>1902</v>
      </c>
      <c r="EG19" s="601" t="s">
        <v>1903</v>
      </c>
      <c r="EH19" s="599" t="s">
        <v>1904</v>
      </c>
      <c r="EI19" s="600" t="s">
        <v>1905</v>
      </c>
      <c r="EJ19" s="486" t="s">
        <v>1906</v>
      </c>
      <c r="EK19" s="601" t="s">
        <v>1907</v>
      </c>
      <c r="EL19" s="602" t="s">
        <v>1908</v>
      </c>
      <c r="EM19" s="599" t="s">
        <v>1909</v>
      </c>
      <c r="EN19" s="566"/>
    </row>
    <row r="20" spans="1:144" ht="15.75" thickBot="1" x14ac:dyDescent="0.25">
      <c r="A20" s="638"/>
      <c r="B20" s="80">
        <v>10</v>
      </c>
      <c r="C20" s="81" t="s">
        <v>1910</v>
      </c>
      <c r="D20" s="153"/>
      <c r="E20" s="82" t="s">
        <v>33</v>
      </c>
      <c r="F20" s="384">
        <v>3</v>
      </c>
      <c r="G20" s="651">
        <f>G17+G19</f>
        <v>0.92806956191176815</v>
      </c>
      <c r="H20" s="627">
        <f>H17+H19</f>
        <v>0.65092447844122148</v>
      </c>
      <c r="I20" s="628">
        <f>I17+I19</f>
        <v>64.331558946978276</v>
      </c>
      <c r="J20" s="629">
        <f>SUM(G20:I20)</f>
        <v>65.910552987331272</v>
      </c>
      <c r="K20" s="651">
        <f>K17+K19</f>
        <v>0.84064642278284474</v>
      </c>
      <c r="L20" s="627">
        <f>L17+L19</f>
        <v>0.16295091193796862</v>
      </c>
      <c r="M20" s="628">
        <f>M17+M19</f>
        <v>49.621950728280424</v>
      </c>
      <c r="N20" s="630">
        <f>SUM(K20:M20)</f>
        <v>50.62554806300124</v>
      </c>
      <c r="O20" s="629">
        <f>N20+J20</f>
        <v>116.53610105033252</v>
      </c>
      <c r="P20" s="651">
        <f>P17+P19</f>
        <v>0.92638922085544428</v>
      </c>
      <c r="Q20" s="627">
        <f>Q17+Q19</f>
        <v>0.64443596850372253</v>
      </c>
      <c r="R20" s="628">
        <f>R17+R19</f>
        <v>65.601797686181158</v>
      </c>
      <c r="S20" s="629">
        <f>SUM(P20:R20)</f>
        <v>67.172622875540327</v>
      </c>
      <c r="T20" s="651">
        <f>T17+T19</f>
        <v>0.85498411851748835</v>
      </c>
      <c r="U20" s="627">
        <f>U17+U19</f>
        <v>0.14374087826164988</v>
      </c>
      <c r="V20" s="628">
        <f>V17+V19</f>
        <v>51.328742773568912</v>
      </c>
      <c r="W20" s="630">
        <f>SUM(T20:V20)</f>
        <v>52.327467770348051</v>
      </c>
      <c r="X20" s="629">
        <f>W20+S20</f>
        <v>119.50009064588838</v>
      </c>
      <c r="Y20" s="651">
        <f>Y17+Y19</f>
        <v>1.0203542906123331</v>
      </c>
      <c r="Z20" s="627">
        <f>Z17+Z19</f>
        <v>0.69847931679427167</v>
      </c>
      <c r="AA20" s="628">
        <f>AA17+AA19</f>
        <v>71.15585053610944</v>
      </c>
      <c r="AB20" s="629">
        <f>SUM(Y20:AA20)</f>
        <v>72.874684143516049</v>
      </c>
      <c r="AC20" s="651">
        <f>AC17+AC19</f>
        <v>0.92876249364159391</v>
      </c>
      <c r="AD20" s="627">
        <f>AD17+AD19</f>
        <v>0.13761310169161822</v>
      </c>
      <c r="AE20" s="628">
        <f>AE17+AE19</f>
        <v>56.07765449952015</v>
      </c>
      <c r="AF20" s="630">
        <f>SUM(AC20:AE20)</f>
        <v>57.144030094853363</v>
      </c>
      <c r="AG20" s="629">
        <f>AF20+AB20</f>
        <v>130.0187142383694</v>
      </c>
      <c r="AH20" s="652">
        <f>AH17+AH19</f>
        <v>0.87307144667632408</v>
      </c>
      <c r="AI20" s="631">
        <f>AI17+AI19</f>
        <v>0.61771994878633707</v>
      </c>
      <c r="AJ20" s="632">
        <f>AJ17+AJ19</f>
        <v>63.112360467616988</v>
      </c>
      <c r="AK20" s="633">
        <f>SUM(AH20:AJ20)</f>
        <v>64.603151863079646</v>
      </c>
      <c r="AL20" s="652">
        <f>AL17+AL19</f>
        <v>0.81340384944472444</v>
      </c>
      <c r="AM20" s="631">
        <f>AM17+AM19</f>
        <v>0.12087281510297855</v>
      </c>
      <c r="AN20" s="632">
        <f>AN17+AN19</f>
        <v>49.737186430611338</v>
      </c>
      <c r="AO20" s="634">
        <f>SUM(AL20:AN20)</f>
        <v>50.671463095159041</v>
      </c>
      <c r="AP20" s="633">
        <f>AO20+AK20</f>
        <v>115.27461495823869</v>
      </c>
      <c r="AQ20" s="652">
        <f>AQ17+AQ19</f>
        <v>0.53820218245425677</v>
      </c>
      <c r="AR20" s="631">
        <f>AR17+AR19</f>
        <v>0.28595607573610937</v>
      </c>
      <c r="AS20" s="632">
        <f>AS17+AS19</f>
        <v>63.43674471433566</v>
      </c>
      <c r="AT20" s="633">
        <f>SUM(AQ20:AS20)</f>
        <v>64.260902972526026</v>
      </c>
      <c r="AU20" s="652">
        <f>AU17+AU19</f>
        <v>0.52447365137639879</v>
      </c>
      <c r="AV20" s="631">
        <f>AV17+AV19</f>
        <v>0.33889355765722629</v>
      </c>
      <c r="AW20" s="632">
        <f>AW17+AW19</f>
        <v>44.028767990094785</v>
      </c>
      <c r="AX20" s="634">
        <f>SUM(AU20:AW20)</f>
        <v>44.892135199128411</v>
      </c>
      <c r="AY20" s="633">
        <f>AX20+AT20</f>
        <v>109.15303817165443</v>
      </c>
      <c r="AZ20" s="652">
        <f>AZ17+AZ19</f>
        <v>0.53567368299355378</v>
      </c>
      <c r="BA20" s="631">
        <f>BA17+BA19</f>
        <v>0.24681421239041679</v>
      </c>
      <c r="BB20" s="632">
        <f>BB17+BB19</f>
        <v>65.521518966420174</v>
      </c>
      <c r="BC20" s="633">
        <f>SUM(AZ20:BB20)</f>
        <v>66.30400686180414</v>
      </c>
      <c r="BD20" s="652">
        <f>BD17+BD19</f>
        <v>0.50961116092915359</v>
      </c>
      <c r="BE20" s="631">
        <f>BE17+BE19</f>
        <v>0.42387824982653527</v>
      </c>
      <c r="BF20" s="632">
        <f>BF17+BF19</f>
        <v>40.576988781413419</v>
      </c>
      <c r="BG20" s="634">
        <f>SUM(BD20:BF20)</f>
        <v>41.51047819216911</v>
      </c>
      <c r="BH20" s="633">
        <f>BG20+BC20</f>
        <v>107.81448505397324</v>
      </c>
      <c r="BI20" s="652">
        <f>BI17+BI19</f>
        <v>0.54301034490682398</v>
      </c>
      <c r="BJ20" s="631">
        <f>BJ17+BJ19</f>
        <v>0.2580235647693801</v>
      </c>
      <c r="BK20" s="632">
        <f>BK17+BK19</f>
        <v>61.467207806384856</v>
      </c>
      <c r="BL20" s="633">
        <f>SUM(BI20:BK20)</f>
        <v>62.268241716061063</v>
      </c>
      <c r="BM20" s="652">
        <f>BM17+BM19</f>
        <v>0.52587337022350833</v>
      </c>
      <c r="BN20" s="631">
        <f>BN17+BN19</f>
        <v>0.47577954465853961</v>
      </c>
      <c r="BO20" s="632">
        <f>BO17+BO19</f>
        <v>40.009130488921919</v>
      </c>
      <c r="BP20" s="634">
        <f>SUM(BM20:BO20)</f>
        <v>41.01078340380397</v>
      </c>
      <c r="BQ20" s="633">
        <f>BP20+BL20</f>
        <v>103.27902511986503</v>
      </c>
      <c r="BR20" s="652">
        <f>BR17+BR19</f>
        <v>0.517837301539669</v>
      </c>
      <c r="BS20" s="631">
        <f>BS17+BS19</f>
        <v>0.24323071264033283</v>
      </c>
      <c r="BT20" s="632">
        <f>BT17+BT19</f>
        <v>58.707429470342397</v>
      </c>
      <c r="BU20" s="633">
        <f>SUM(BR20:BT20)</f>
        <v>59.468497484522402</v>
      </c>
      <c r="BV20" s="652">
        <f>BV17+BV19</f>
        <v>0.52170873333897116</v>
      </c>
      <c r="BW20" s="631">
        <f>BW17+BW19</f>
        <v>0.4689888727418759</v>
      </c>
      <c r="BX20" s="632">
        <f>BX17+BX19</f>
        <v>39.550917127550989</v>
      </c>
      <c r="BY20" s="634">
        <f>SUM(BV20:BX20)</f>
        <v>40.541614733631839</v>
      </c>
      <c r="BZ20" s="633">
        <f>BY20+BU20</f>
        <v>100.01011221815423</v>
      </c>
      <c r="CA20" s="652">
        <f>CA17+CA19</f>
        <v>0.47820056604866601</v>
      </c>
      <c r="CB20" s="631">
        <f>CB17+CB19</f>
        <v>0.22255435420373323</v>
      </c>
      <c r="CC20" s="632">
        <f>CC17+CC19</f>
        <v>54.574663984561866</v>
      </c>
      <c r="CD20" s="633">
        <f>SUM(CA20:CC20)</f>
        <v>55.275418904814266</v>
      </c>
      <c r="CE20" s="652">
        <f>CE17+CE19</f>
        <v>0.4793036640881766</v>
      </c>
      <c r="CF20" s="631">
        <f>CF17+CF19</f>
        <v>0.42855988133837891</v>
      </c>
      <c r="CG20" s="632">
        <f>CG17+CG19</f>
        <v>36.897062636282513</v>
      </c>
      <c r="CH20" s="634">
        <f>SUM(CE20:CG20)</f>
        <v>37.804926181709071</v>
      </c>
      <c r="CI20" s="633">
        <f>CH20+CD20</f>
        <v>93.080345086523337</v>
      </c>
      <c r="CJ20" s="652">
        <f>CJ17+CJ19</f>
        <v>0.46611353357177526</v>
      </c>
      <c r="CK20" s="631">
        <f>CK17+CK19</f>
        <v>0.21368802673978035</v>
      </c>
      <c r="CL20" s="632">
        <f>CL17+CL19</f>
        <v>53.630883750136206</v>
      </c>
      <c r="CM20" s="633">
        <f>SUM(CJ20:CL20)</f>
        <v>54.310685310447759</v>
      </c>
      <c r="CN20" s="652">
        <f>CN17+CN19</f>
        <v>0.481958262876794</v>
      </c>
      <c r="CO20" s="631">
        <f>CO17+CO19</f>
        <v>0.41647498445076259</v>
      </c>
      <c r="CP20" s="632">
        <f>CP17+CP19</f>
        <v>37.318102798310697</v>
      </c>
      <c r="CQ20" s="634">
        <f>SUM(CN20:CP20)</f>
        <v>38.216536045638257</v>
      </c>
      <c r="CR20" s="633">
        <f>CQ20+CM20</f>
        <v>92.527221356086017</v>
      </c>
      <c r="CS20" s="652">
        <f>CS17+CS19</f>
        <v>0.45935523367018888</v>
      </c>
      <c r="CT20" s="631">
        <f>CT17+CT19</f>
        <v>0.20906041573905781</v>
      </c>
      <c r="CU20" s="632">
        <f>CU17+CU19</f>
        <v>51.690609420691054</v>
      </c>
      <c r="CV20" s="633">
        <f>SUM(CS20:CU20)</f>
        <v>52.359025070100301</v>
      </c>
      <c r="CW20" s="652">
        <f>CW17+CW19</f>
        <v>0.48852961884524532</v>
      </c>
      <c r="CX20" s="631">
        <f>CX17+CX19</f>
        <v>0.41628257448203732</v>
      </c>
      <c r="CY20" s="632">
        <f>CY17+CY19</f>
        <v>37.441705274999777</v>
      </c>
      <c r="CZ20" s="634">
        <f>SUM(CW20:CY20)</f>
        <v>38.346517468327058</v>
      </c>
      <c r="DA20" s="633">
        <f>CZ20+CV20</f>
        <v>90.705542538427352</v>
      </c>
      <c r="DB20" s="652">
        <f>DB17+DB19</f>
        <v>0.45592357069843192</v>
      </c>
      <c r="DC20" s="631">
        <f>DC17+DC19</f>
        <v>0.2057717555164825</v>
      </c>
      <c r="DD20" s="632">
        <f>DD17+DD19</f>
        <v>51.282209238000419</v>
      </c>
      <c r="DE20" s="633">
        <f>SUM(DB20:DD20)</f>
        <v>51.94390456421533</v>
      </c>
      <c r="DF20" s="652">
        <f>DF17+DF19</f>
        <v>0.49789248111883694</v>
      </c>
      <c r="DG20" s="631">
        <f>DG17+DG19</f>
        <v>0.4153494432892933</v>
      </c>
      <c r="DH20" s="632">
        <f>DH17+DH19</f>
        <v>38.283302169041605</v>
      </c>
      <c r="DI20" s="634">
        <f>SUM(DF20:DH20)</f>
        <v>39.196544093449738</v>
      </c>
      <c r="DJ20" s="633">
        <f>DI20+DE20</f>
        <v>91.140448657665075</v>
      </c>
      <c r="DK20" s="652">
        <f>DK17+DK19</f>
        <v>0.45766332779461494</v>
      </c>
      <c r="DL20" s="631">
        <f>DL17+DL19</f>
        <v>0.20493558063358228</v>
      </c>
      <c r="DM20" s="632">
        <f>DM17+DM19</f>
        <v>51.203316650312523</v>
      </c>
      <c r="DN20" s="633">
        <f>SUM(DK20:DM20)</f>
        <v>51.865915558740717</v>
      </c>
      <c r="DO20" s="652">
        <f>DO17+DO19</f>
        <v>0.51195489407055539</v>
      </c>
      <c r="DP20" s="631">
        <f>DP17+DP19</f>
        <v>0.42102179517562816</v>
      </c>
      <c r="DQ20" s="632">
        <f>DQ17+DQ19</f>
        <v>39.435171646311446</v>
      </c>
      <c r="DR20" s="634">
        <f>SUM(DO20:DQ20)</f>
        <v>40.368148335557628</v>
      </c>
      <c r="DS20" s="633">
        <f>DR20+DN20</f>
        <v>92.234063894298345</v>
      </c>
      <c r="DT20" s="653"/>
      <c r="DU20" s="375" t="s">
        <v>1911</v>
      </c>
      <c r="DV20" s="62"/>
      <c r="DW20" s="638"/>
      <c r="DX20" s="30"/>
      <c r="DY20" s="11"/>
      <c r="DZ20" s="638"/>
      <c r="EA20" s="80">
        <v>10</v>
      </c>
      <c r="EB20" s="81" t="s">
        <v>1910</v>
      </c>
      <c r="EC20" s="82" t="s">
        <v>33</v>
      </c>
      <c r="ED20" s="384">
        <v>3</v>
      </c>
      <c r="EE20" s="546" t="s">
        <v>1912</v>
      </c>
      <c r="EF20" s="519" t="s">
        <v>1913</v>
      </c>
      <c r="EG20" s="635" t="s">
        <v>1914</v>
      </c>
      <c r="EH20" s="636" t="s">
        <v>1915</v>
      </c>
      <c r="EI20" s="546" t="s">
        <v>1916</v>
      </c>
      <c r="EJ20" s="519" t="s">
        <v>1917</v>
      </c>
      <c r="EK20" s="635" t="s">
        <v>1918</v>
      </c>
      <c r="EL20" s="520" t="s">
        <v>1919</v>
      </c>
      <c r="EM20" s="636" t="s">
        <v>1920</v>
      </c>
      <c r="EN20" s="647"/>
    </row>
    <row r="21" spans="1:144" ht="15.75" thickBot="1" x14ac:dyDescent="0.25">
      <c r="A21" s="638"/>
      <c r="B21" s="639"/>
      <c r="C21" s="640"/>
      <c r="D21" s="641"/>
      <c r="E21" s="642"/>
      <c r="F21" s="642"/>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643"/>
      <c r="BC21" s="643"/>
      <c r="BD21" s="643"/>
      <c r="BE21" s="643"/>
      <c r="BF21" s="643"/>
      <c r="BG21" s="643"/>
      <c r="BH21" s="643"/>
      <c r="BI21" s="643"/>
      <c r="BJ21" s="643"/>
      <c r="BK21" s="643"/>
      <c r="BL21" s="643"/>
      <c r="BM21" s="643"/>
      <c r="BN21" s="643"/>
      <c r="BO21" s="643"/>
      <c r="BP21" s="643"/>
      <c r="BQ21" s="643"/>
      <c r="BR21" s="643"/>
      <c r="BS21" s="643"/>
      <c r="BT21" s="643"/>
      <c r="BU21" s="643"/>
      <c r="BV21" s="643"/>
      <c r="BW21" s="643"/>
      <c r="BX21" s="643"/>
      <c r="BY21" s="643"/>
      <c r="BZ21" s="643"/>
      <c r="CA21" s="643"/>
      <c r="CB21" s="643"/>
      <c r="CC21" s="643"/>
      <c r="CD21" s="643"/>
      <c r="CE21" s="643"/>
      <c r="CF21" s="643"/>
      <c r="CG21" s="643"/>
      <c r="CH21" s="643"/>
      <c r="CI21" s="643"/>
      <c r="CJ21" s="643"/>
      <c r="CK21" s="643"/>
      <c r="CL21" s="643"/>
      <c r="CM21" s="643"/>
      <c r="CN21" s="643"/>
      <c r="CO21" s="643"/>
      <c r="CP21" s="643"/>
      <c r="CQ21" s="643"/>
      <c r="CR21" s="643"/>
      <c r="CS21" s="643"/>
      <c r="CT21" s="643"/>
      <c r="CU21" s="643"/>
      <c r="CV21" s="643"/>
      <c r="CW21" s="643"/>
      <c r="CX21" s="643"/>
      <c r="CY21" s="643"/>
      <c r="CZ21" s="643"/>
      <c r="DA21" s="643"/>
      <c r="DB21" s="643"/>
      <c r="DC21" s="643"/>
      <c r="DD21" s="643"/>
      <c r="DE21" s="643"/>
      <c r="DF21" s="643"/>
      <c r="DG21" s="643"/>
      <c r="DH21" s="643"/>
      <c r="DI21" s="643"/>
      <c r="DJ21" s="643"/>
      <c r="DK21" s="643"/>
      <c r="DL21" s="643"/>
      <c r="DM21" s="643"/>
      <c r="DN21" s="643"/>
      <c r="DO21" s="643"/>
      <c r="DP21" s="643"/>
      <c r="DQ21" s="643"/>
      <c r="DR21" s="643"/>
      <c r="DS21" s="643"/>
      <c r="DT21" s="644"/>
      <c r="DU21" s="645"/>
      <c r="DV21" s="645"/>
      <c r="DW21" s="638"/>
      <c r="DX21" s="30"/>
      <c r="DY21" s="11"/>
      <c r="DZ21" s="638"/>
      <c r="EA21" s="639"/>
      <c r="EB21" s="640"/>
      <c r="EC21" s="642"/>
      <c r="ED21" s="642"/>
      <c r="EE21" s="646"/>
      <c r="EF21" s="646"/>
      <c r="EG21" s="646"/>
      <c r="EH21" s="646"/>
      <c r="EI21" s="646"/>
      <c r="EJ21" s="646"/>
      <c r="EK21" s="646"/>
      <c r="EL21" s="646"/>
      <c r="EM21" s="646"/>
      <c r="EN21" s="647"/>
    </row>
    <row r="22" spans="1:144" ht="15" x14ac:dyDescent="0.2">
      <c r="A22" s="561"/>
      <c r="B22" s="31">
        <v>11</v>
      </c>
      <c r="C22" s="32" t="s">
        <v>1921</v>
      </c>
      <c r="D22" s="648"/>
      <c r="E22" s="33" t="s">
        <v>33</v>
      </c>
      <c r="F22" s="362">
        <v>3</v>
      </c>
      <c r="G22" s="649">
        <v>0.13951821521732999</v>
      </c>
      <c r="H22" s="364">
        <v>8.402301717040267E-2</v>
      </c>
      <c r="I22" s="364">
        <v>5.4793148570269175</v>
      </c>
      <c r="J22" s="650">
        <f>SUM(G22:I22)</f>
        <v>5.7028560894146505</v>
      </c>
      <c r="K22" s="654">
        <v>6.6361806373185492E-2</v>
      </c>
      <c r="L22" s="364">
        <v>4.4488893169428959E-2</v>
      </c>
      <c r="M22" s="364">
        <v>2.8249198810427369</v>
      </c>
      <c r="N22" s="596">
        <f>SUM(K22:M22)</f>
        <v>2.9357705805853516</v>
      </c>
      <c r="O22" s="594">
        <f>N22+J22</f>
        <v>8.6386266700000025</v>
      </c>
      <c r="P22" s="593">
        <v>0.14899371268714062</v>
      </c>
      <c r="Q22" s="364">
        <v>8.8156660963463737E-2</v>
      </c>
      <c r="R22" s="364">
        <v>5.7982976996031121</v>
      </c>
      <c r="S22" s="594">
        <f>SUM(P22:R22)</f>
        <v>6.0354480732537166</v>
      </c>
      <c r="T22" s="654">
        <v>7.4928473838660428E-2</v>
      </c>
      <c r="U22" s="364">
        <v>5.0179171030309132E-2</v>
      </c>
      <c r="V22" s="364">
        <v>3.254985951877317</v>
      </c>
      <c r="W22" s="596">
        <f>SUM(T22:V22)</f>
        <v>3.3800935967462866</v>
      </c>
      <c r="X22" s="594">
        <f>W22+S22</f>
        <v>9.4155416700000032</v>
      </c>
      <c r="Y22" s="593">
        <v>0.15234583529614834</v>
      </c>
      <c r="Z22" s="364">
        <v>8.7448505733115869E-2</v>
      </c>
      <c r="AA22" s="364">
        <v>5.8586237888463391</v>
      </c>
      <c r="AB22" s="594">
        <f>SUM(Y22:AA22)</f>
        <v>6.0984181298756033</v>
      </c>
      <c r="AC22" s="654">
        <v>8.0827253606111552E-2</v>
      </c>
      <c r="AD22" s="364">
        <v>5.364774335485134E-2</v>
      </c>
      <c r="AE22" s="364">
        <v>3.5414455631634314</v>
      </c>
      <c r="AF22" s="596">
        <f>SUM(AC22:AE22)</f>
        <v>3.6759205601243945</v>
      </c>
      <c r="AG22" s="594">
        <f>AF22+AB22</f>
        <v>9.7743386899999969</v>
      </c>
      <c r="AH22" s="593">
        <v>8.1343365225607187E-2</v>
      </c>
      <c r="AI22" s="364">
        <v>4.5397580851396231E-2</v>
      </c>
      <c r="AJ22" s="364">
        <v>3.0986083148144541</v>
      </c>
      <c r="AK22" s="594">
        <f>SUM(AH22:AJ22)</f>
        <v>3.2253492608914573</v>
      </c>
      <c r="AL22" s="654">
        <v>4.5303742691957374E-2</v>
      </c>
      <c r="AM22" s="364">
        <v>3.0234029383525891E-2</v>
      </c>
      <c r="AN22" s="364">
        <v>1.9854253445698531</v>
      </c>
      <c r="AO22" s="596">
        <f>SUM(AL22:AN22)</f>
        <v>2.0609631166453362</v>
      </c>
      <c r="AP22" s="594">
        <f>AO22+AK22</f>
        <v>5.2863123775367935</v>
      </c>
      <c r="AQ22" s="593">
        <v>6.6083223153864709E-2</v>
      </c>
      <c r="AR22" s="655">
        <v>3.6556794207727859E-2</v>
      </c>
      <c r="AS22" s="655">
        <v>2.5015429814285306</v>
      </c>
      <c r="AT22" s="594">
        <f>SUM(AQ22:AS22)</f>
        <v>2.6041829987901233</v>
      </c>
      <c r="AU22" s="654">
        <v>3.850362865506602E-2</v>
      </c>
      <c r="AV22" s="364">
        <v>6.5715845382076116E-2</v>
      </c>
      <c r="AW22" s="364">
        <v>1.6934494009285546</v>
      </c>
      <c r="AX22" s="596">
        <f>SUM(AU22:AW22)</f>
        <v>1.7976688749656966</v>
      </c>
      <c r="AY22" s="594">
        <f>AX22+AT22</f>
        <v>4.4018518737558203</v>
      </c>
      <c r="AZ22" s="593">
        <v>6.1579977648505799E-2</v>
      </c>
      <c r="BA22" s="364">
        <v>3.375141355249895E-2</v>
      </c>
      <c r="BB22" s="364">
        <v>2.482807860779451</v>
      </c>
      <c r="BC22" s="594">
        <f>SUM(AZ22:BB22)</f>
        <v>2.5781392519804558</v>
      </c>
      <c r="BD22" s="654">
        <v>3.9920868156110435E-2</v>
      </c>
      <c r="BE22" s="364">
        <v>6.5643640734190767E-2</v>
      </c>
      <c r="BF22" s="364">
        <v>1.7969793591292449</v>
      </c>
      <c r="BG22" s="596">
        <f>SUM(BD22:BF22)</f>
        <v>1.9025438680195461</v>
      </c>
      <c r="BH22" s="594">
        <f>BG22+BC22</f>
        <v>4.4806831200000019</v>
      </c>
      <c r="BI22" s="593">
        <v>2.89280240616504E-2</v>
      </c>
      <c r="BJ22" s="364">
        <v>1.5865738322430139E-2</v>
      </c>
      <c r="BK22" s="364">
        <v>1.0782884783078834</v>
      </c>
      <c r="BL22" s="594">
        <f>SUM(BI22:BK22)</f>
        <v>1.1230822406919641</v>
      </c>
      <c r="BM22" s="654">
        <v>1.9120361767151327E-2</v>
      </c>
      <c r="BN22" s="364">
        <v>3.4192859784713731E-2</v>
      </c>
      <c r="BO22" s="364">
        <v>0.82890557775617102</v>
      </c>
      <c r="BP22" s="596">
        <f>SUM(BM22:BO22)</f>
        <v>0.88221879930803604</v>
      </c>
      <c r="BQ22" s="594">
        <f>BP22+BL22</f>
        <v>2.00530104</v>
      </c>
      <c r="BR22" s="593">
        <v>2.1978260092746841E-2</v>
      </c>
      <c r="BS22" s="364">
        <v>1.1827729876013181E-2</v>
      </c>
      <c r="BT22" s="364">
        <v>0.81926411590366277</v>
      </c>
      <c r="BU22" s="594">
        <f>SUM(BR22:BT22)</f>
        <v>0.85307010587242282</v>
      </c>
      <c r="BV22" s="654">
        <v>1.5544802409484249E-2</v>
      </c>
      <c r="BW22" s="364">
        <v>2.7172492687674302E-2</v>
      </c>
      <c r="BX22" s="364">
        <v>0.67405510903041854</v>
      </c>
      <c r="BY22" s="596">
        <f>SUM(BV22:BX22)</f>
        <v>0.71677240412757715</v>
      </c>
      <c r="BZ22" s="594">
        <f>BY22+BU22</f>
        <v>1.56984251</v>
      </c>
      <c r="CA22" s="593">
        <v>4.7668305818535173E-3</v>
      </c>
      <c r="CB22" s="364">
        <v>2.5157195039944235E-3</v>
      </c>
      <c r="CC22" s="364">
        <v>0.17768891740404738</v>
      </c>
      <c r="CD22" s="594">
        <f>SUM(CA22:CC22)</f>
        <v>0.18497146748989532</v>
      </c>
      <c r="CE22" s="654">
        <v>3.5967399582206845E-3</v>
      </c>
      <c r="CF22" s="364">
        <v>6.137913572409154E-3</v>
      </c>
      <c r="CG22" s="364">
        <v>0.15596215897947491</v>
      </c>
      <c r="CH22" s="596">
        <f>SUM(CE22:CG22)</f>
        <v>0.16569681251010474</v>
      </c>
      <c r="CI22" s="594">
        <f>CH22+CD22</f>
        <v>0.35066828000000005</v>
      </c>
      <c r="CJ22" s="593">
        <v>2.299500699553089E-3</v>
      </c>
      <c r="CK22" s="364">
        <v>1.1888176823331956E-3</v>
      </c>
      <c r="CL22" s="364">
        <v>8.5716448876721155E-2</v>
      </c>
      <c r="CM22" s="594">
        <f>SUM(CJ22:CL22)</f>
        <v>8.9204767258607445E-2</v>
      </c>
      <c r="CN22" s="654">
        <v>1.8491425466674318E-3</v>
      </c>
      <c r="CO22" s="364">
        <v>3.0746461005079283E-3</v>
      </c>
      <c r="CP22" s="364">
        <v>8.018268409421718E-2</v>
      </c>
      <c r="CQ22" s="596">
        <f>SUM(CN22:CP22)</f>
        <v>8.5106472741392547E-2</v>
      </c>
      <c r="CR22" s="594">
        <f>CQ22+CM22</f>
        <v>0.17431123999999998</v>
      </c>
      <c r="CS22" s="593">
        <v>1.4462958522458893E-3</v>
      </c>
      <c r="CT22" s="364">
        <v>7.3160842092272313E-4</v>
      </c>
      <c r="CU22" s="364">
        <v>5.3912288221413737E-2</v>
      </c>
      <c r="CV22" s="594">
        <f>SUM(CS22:CU22)</f>
        <v>5.6090192494582351E-2</v>
      </c>
      <c r="CW22" s="654">
        <v>1.238345854812859E-3</v>
      </c>
      <c r="CX22" s="364">
        <v>2.007908205559644E-3</v>
      </c>
      <c r="CY22" s="364">
        <v>5.3697263445045156E-2</v>
      </c>
      <c r="CZ22" s="596">
        <f>SUM(CW22:CY22)</f>
        <v>5.6943517505417658E-2</v>
      </c>
      <c r="DA22" s="594">
        <f>CZ22+CV22</f>
        <v>0.11303371000000001</v>
      </c>
      <c r="DB22" s="593">
        <v>1.4021374330993933E-3</v>
      </c>
      <c r="DC22" s="364">
        <v>6.9314390866736565E-4</v>
      </c>
      <c r="DD22" s="364">
        <v>5.2266233981037497E-2</v>
      </c>
      <c r="DE22" s="594">
        <f>SUM(DB22:DD22)</f>
        <v>5.4361515322804255E-2</v>
      </c>
      <c r="DF22" s="654">
        <v>1.2770252929382652E-3</v>
      </c>
      <c r="DG22" s="364">
        <v>2.0208046921317666E-3</v>
      </c>
      <c r="DH22" s="364">
        <v>5.5374484692125713E-2</v>
      </c>
      <c r="DI22" s="596">
        <f>SUM(DF22:DH22)</f>
        <v>5.8672314677195747E-2</v>
      </c>
      <c r="DJ22" s="594">
        <f>DI22+DE22</f>
        <v>0.11303383</v>
      </c>
      <c r="DK22" s="593">
        <v>1.1811339907364016E-3</v>
      </c>
      <c r="DL22" s="364">
        <v>5.6987968032594773E-4</v>
      </c>
      <c r="DM22" s="364">
        <v>4.4028084598187363E-2</v>
      </c>
      <c r="DN22" s="594">
        <f>SUM(DK22:DM22)</f>
        <v>4.577909826924971E-2</v>
      </c>
      <c r="DO22" s="654">
        <v>1.1431866574888353E-3</v>
      </c>
      <c r="DP22" s="364">
        <v>1.7668032329479577E-3</v>
      </c>
      <c r="DQ22" s="364">
        <v>4.9570961840313468E-2</v>
      </c>
      <c r="DR22" s="596">
        <f>SUM(DO22:DQ22)</f>
        <v>5.2480951730750264E-2</v>
      </c>
      <c r="DS22" s="594">
        <f>DR22+DN22</f>
        <v>9.8260049999999974E-2</v>
      </c>
      <c r="DT22" s="569"/>
      <c r="DU22" s="74"/>
      <c r="DV22" s="75"/>
      <c r="DW22" s="561"/>
      <c r="DX22" s="30">
        <f xml:space="preserve"> IF( SUM( EP22:JB22 ) = 0, 0, $EP$5 )</f>
        <v>0</v>
      </c>
      <c r="DY22" s="11"/>
      <c r="DZ22" s="561"/>
      <c r="EA22" s="31">
        <v>11</v>
      </c>
      <c r="EB22" s="32" t="s">
        <v>1921</v>
      </c>
      <c r="EC22" s="33" t="s">
        <v>33</v>
      </c>
      <c r="ED22" s="362">
        <v>3</v>
      </c>
      <c r="EE22" s="597" t="s">
        <v>1922</v>
      </c>
      <c r="EF22" s="486" t="s">
        <v>1923</v>
      </c>
      <c r="EG22" s="598" t="s">
        <v>1924</v>
      </c>
      <c r="EH22" s="599" t="s">
        <v>1925</v>
      </c>
      <c r="EI22" s="656" t="s">
        <v>1926</v>
      </c>
      <c r="EJ22" s="486" t="s">
        <v>1927</v>
      </c>
      <c r="EK22" s="598" t="s">
        <v>1928</v>
      </c>
      <c r="EL22" s="602" t="s">
        <v>1929</v>
      </c>
      <c r="EM22" s="599" t="s">
        <v>1930</v>
      </c>
      <c r="EN22" s="566"/>
    </row>
    <row r="23" spans="1:144" ht="15" x14ac:dyDescent="0.2">
      <c r="A23" s="561"/>
      <c r="B23" s="46">
        <v>12</v>
      </c>
      <c r="C23" s="47" t="s">
        <v>1931</v>
      </c>
      <c r="D23" s="625"/>
      <c r="E23" s="48" t="s">
        <v>33</v>
      </c>
      <c r="F23" s="64">
        <v>3</v>
      </c>
      <c r="G23" s="657"/>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9"/>
      <c r="AH23" s="609">
        <v>1.4737532299858538E-2</v>
      </c>
      <c r="AI23" s="660">
        <v>8.2249893679376893E-3</v>
      </c>
      <c r="AJ23" s="618">
        <v>0.56139600319624439</v>
      </c>
      <c r="AK23" s="610">
        <f>SUM(AH23:AJ23)</f>
        <v>0.58435852486404061</v>
      </c>
      <c r="AL23" s="661">
        <v>8.2079880685464734E-3</v>
      </c>
      <c r="AM23" s="660">
        <v>5.4777053218633782E-3</v>
      </c>
      <c r="AN23" s="618">
        <v>0.35971305174554957</v>
      </c>
      <c r="AO23" s="612">
        <f>SUM(AL23:AN23)</f>
        <v>0.37339874513595944</v>
      </c>
      <c r="AP23" s="610">
        <f>AO23+AK23</f>
        <v>0.9577572700000001</v>
      </c>
      <c r="AQ23" s="609">
        <v>3.7846676652188618E-2</v>
      </c>
      <c r="AR23" s="660">
        <v>2.093652675807119E-2</v>
      </c>
      <c r="AS23" s="618">
        <v>1.432664507438461</v>
      </c>
      <c r="AT23" s="610">
        <f>SUM(AQ23:AS23)</f>
        <v>1.4914477108487207</v>
      </c>
      <c r="AU23" s="661">
        <v>2.2051502848934586E-2</v>
      </c>
      <c r="AV23" s="660">
        <v>3.7636274872818516E-2</v>
      </c>
      <c r="AW23" s="618">
        <v>0.9698593507547052</v>
      </c>
      <c r="AX23" s="612">
        <f>SUM(AU23:AW23)</f>
        <v>1.0295471284764584</v>
      </c>
      <c r="AY23" s="610">
        <f>AX23+AT23</f>
        <v>2.5209948393251791</v>
      </c>
      <c r="AZ23" s="609">
        <v>3.2094459054085027E-2</v>
      </c>
      <c r="BA23" s="371">
        <v>1.7280124213811962E-2</v>
      </c>
      <c r="BB23" s="371">
        <v>1.6317827799404605</v>
      </c>
      <c r="BC23" s="610">
        <f>SUM(AZ23:BB23)</f>
        <v>1.6811573632083574</v>
      </c>
      <c r="BD23" s="661">
        <v>2.5145210846919668E-2</v>
      </c>
      <c r="BE23" s="371">
        <v>2.551949445957102E-2</v>
      </c>
      <c r="BF23" s="371">
        <v>1.2362911714851517</v>
      </c>
      <c r="BG23" s="612">
        <f>SUM(BD23:BF23)</f>
        <v>1.2869558767916423</v>
      </c>
      <c r="BH23" s="610">
        <f>BG23+BC23</f>
        <v>2.9681132399999997</v>
      </c>
      <c r="BI23" s="609">
        <v>7.1271970366945034E-2</v>
      </c>
      <c r="BJ23" s="371">
        <v>3.9089515037600241E-2</v>
      </c>
      <c r="BK23" s="371">
        <v>2.656653780057495</v>
      </c>
      <c r="BL23" s="610">
        <f>SUM(BI23:BK23)</f>
        <v>2.7670152654620401</v>
      </c>
      <c r="BM23" s="661">
        <v>4.7108155550805719E-2</v>
      </c>
      <c r="BN23" s="371">
        <v>8.4243309675890388E-2</v>
      </c>
      <c r="BO23" s="371">
        <v>2.0422319080255478</v>
      </c>
      <c r="BP23" s="612">
        <f>SUM(BM23:BO23)</f>
        <v>2.173583373252244</v>
      </c>
      <c r="BQ23" s="610">
        <f>BP23+BL23</f>
        <v>4.9405986387142846</v>
      </c>
      <c r="BR23" s="609">
        <v>8.1187762803928143E-2</v>
      </c>
      <c r="BS23" s="371">
        <v>4.3691671844378402E-2</v>
      </c>
      <c r="BT23" s="371">
        <v>3.0263642542708449</v>
      </c>
      <c r="BU23" s="610">
        <f>SUM(BR23:BT23)</f>
        <v>3.1512436889191515</v>
      </c>
      <c r="BV23" s="661">
        <v>5.7422549625374242E-2</v>
      </c>
      <c r="BW23" s="371">
        <v>0.10037527455808073</v>
      </c>
      <c r="BX23" s="371">
        <v>2.4899617202545357</v>
      </c>
      <c r="BY23" s="612">
        <f>SUM(BV23:BX23)</f>
        <v>2.6477595444379904</v>
      </c>
      <c r="BZ23" s="610">
        <f>BY23+BU23</f>
        <v>5.7990032333571424</v>
      </c>
      <c r="CA23" s="609">
        <v>7.4505082352095561E-2</v>
      </c>
      <c r="CB23" s="371">
        <v>3.9320442713740501E-2</v>
      </c>
      <c r="CC23" s="371">
        <v>2.7772598998254217</v>
      </c>
      <c r="CD23" s="610">
        <f>SUM(CA23:CC23)</f>
        <v>2.8910854248912576</v>
      </c>
      <c r="CE23" s="661">
        <v>5.6216683640161233E-2</v>
      </c>
      <c r="CF23" s="371">
        <v>9.593497153502191E-2</v>
      </c>
      <c r="CG23" s="371">
        <v>2.4376728518130237</v>
      </c>
      <c r="CH23" s="612">
        <f>SUM(CE23:CG23)</f>
        <v>2.5898245069882071</v>
      </c>
      <c r="CI23" s="610">
        <f>CH23+CD23</f>
        <v>5.4809099318794647</v>
      </c>
      <c r="CJ23" s="609">
        <v>6.4658278134001157E-2</v>
      </c>
      <c r="CK23" s="371">
        <v>3.3427649911068766E-2</v>
      </c>
      <c r="CL23" s="371">
        <v>2.4102093090065493</v>
      </c>
      <c r="CM23" s="610">
        <f>SUM(CJ23:CL23)</f>
        <v>2.5082952370516192</v>
      </c>
      <c r="CN23" s="661">
        <v>5.1994927905468821E-2</v>
      </c>
      <c r="CO23" s="371">
        <v>8.6454125788655314E-2</v>
      </c>
      <c r="CP23" s="371">
        <v>2.2546087029685418</v>
      </c>
      <c r="CQ23" s="612">
        <f>SUM(CN23:CP23)</f>
        <v>2.3930577566626661</v>
      </c>
      <c r="CR23" s="610">
        <f>CQ23+CM23</f>
        <v>4.9013529937142852</v>
      </c>
      <c r="CS23" s="609">
        <v>5.8572057258685403E-2</v>
      </c>
      <c r="CT23" s="371">
        <v>2.9628661559583019E-2</v>
      </c>
      <c r="CU23" s="371">
        <v>2.1833386493834293</v>
      </c>
      <c r="CV23" s="610">
        <f>SUM(CS23:CU23)</f>
        <v>2.2715393682016978</v>
      </c>
      <c r="CW23" s="661">
        <v>5.0150502887443132E-2</v>
      </c>
      <c r="CX23" s="371">
        <v>8.1316221852946957E-2</v>
      </c>
      <c r="CY23" s="371">
        <v>2.174630580772198</v>
      </c>
      <c r="CZ23" s="612">
        <f>SUM(CW23:CY23)</f>
        <v>2.306097305512588</v>
      </c>
      <c r="DA23" s="610">
        <f>CZ23+CV23</f>
        <v>4.5776366737142862</v>
      </c>
      <c r="DB23" s="609">
        <v>5.1733735028257191E-2</v>
      </c>
      <c r="DC23" s="371">
        <v>2.5574471133106163E-2</v>
      </c>
      <c r="DD23" s="371">
        <v>1.9284325743468067</v>
      </c>
      <c r="DE23" s="610">
        <f>SUM(DB23:DD23)</f>
        <v>2.00574078050817</v>
      </c>
      <c r="DF23" s="661">
        <v>4.7117555362041028E-2</v>
      </c>
      <c r="DG23" s="371">
        <v>7.4560290609681543E-2</v>
      </c>
      <c r="DH23" s="371">
        <v>2.0431156395677261</v>
      </c>
      <c r="DI23" s="612">
        <f>SUM(DF23:DH23)</f>
        <v>2.1647934855394486</v>
      </c>
      <c r="DJ23" s="610">
        <f>DI23+DE23</f>
        <v>4.1705342660476186</v>
      </c>
      <c r="DK23" s="609">
        <v>3.4178009427895138E-2</v>
      </c>
      <c r="DL23" s="371">
        <v>1.6490384020531459E-2</v>
      </c>
      <c r="DM23" s="371">
        <v>1.2740233557674687</v>
      </c>
      <c r="DN23" s="610">
        <f>SUM(DK23:DM23)</f>
        <v>1.3246917492158954</v>
      </c>
      <c r="DO23" s="661">
        <v>3.3079942380743126E-2</v>
      </c>
      <c r="DP23" s="371">
        <v>5.1125289786370612E-2</v>
      </c>
      <c r="DQ23" s="371">
        <v>1.4344154129979427</v>
      </c>
      <c r="DR23" s="612">
        <f>SUM(DO23:DQ23)</f>
        <v>1.5186206451650563</v>
      </c>
      <c r="DS23" s="610">
        <f>DR23+DN23</f>
        <v>2.843312394380952</v>
      </c>
      <c r="DT23" s="569"/>
      <c r="DU23" s="76"/>
      <c r="DV23" s="55"/>
      <c r="DW23" s="561"/>
      <c r="DX23" s="30">
        <f xml:space="preserve"> IF( SUM( EP23:JB23 ) = 0, 0, $EP$5 )</f>
        <v>0</v>
      </c>
      <c r="DY23" s="11"/>
      <c r="DZ23" s="561"/>
      <c r="EA23" s="46">
        <v>12</v>
      </c>
      <c r="EB23" s="47" t="s">
        <v>1931</v>
      </c>
      <c r="EC23" s="48" t="s">
        <v>33</v>
      </c>
      <c r="ED23" s="64">
        <v>3</v>
      </c>
      <c r="EE23" s="613" t="s">
        <v>1932</v>
      </c>
      <c r="EF23" s="494" t="s">
        <v>1933</v>
      </c>
      <c r="EG23" s="614" t="s">
        <v>1934</v>
      </c>
      <c r="EH23" s="615" t="s">
        <v>1935</v>
      </c>
      <c r="EI23" s="662" t="s">
        <v>1936</v>
      </c>
      <c r="EJ23" s="494" t="s">
        <v>1937</v>
      </c>
      <c r="EK23" s="614" t="s">
        <v>1938</v>
      </c>
      <c r="EL23" s="514" t="s">
        <v>1939</v>
      </c>
      <c r="EM23" s="615" t="s">
        <v>1940</v>
      </c>
      <c r="EN23" s="566"/>
    </row>
    <row r="24" spans="1:144" ht="15" x14ac:dyDescent="0.2">
      <c r="A24" s="561"/>
      <c r="B24" s="46">
        <v>13</v>
      </c>
      <c r="C24" s="47" t="s">
        <v>1941</v>
      </c>
      <c r="D24" s="625"/>
      <c r="E24" s="48" t="s">
        <v>33</v>
      </c>
      <c r="F24" s="64">
        <v>3</v>
      </c>
      <c r="G24" s="663"/>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5"/>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5"/>
      <c r="BJ24" s="665"/>
      <c r="BK24" s="665"/>
      <c r="BL24" s="665"/>
      <c r="BM24" s="665"/>
      <c r="BN24" s="665"/>
      <c r="BO24" s="665"/>
      <c r="BP24" s="665"/>
      <c r="BQ24" s="665"/>
      <c r="BR24" s="665"/>
      <c r="BS24" s="665"/>
      <c r="BT24" s="665"/>
      <c r="BU24" s="665"/>
      <c r="BV24" s="665"/>
      <c r="BW24" s="665"/>
      <c r="BX24" s="665"/>
      <c r="BY24" s="665"/>
      <c r="BZ24" s="666"/>
      <c r="CA24" s="609">
        <v>1.0779693707710997E-2</v>
      </c>
      <c r="CB24" s="371">
        <v>5.6890391302788432E-3</v>
      </c>
      <c r="CC24" s="371">
        <v>0.40182508523841837</v>
      </c>
      <c r="CD24" s="610">
        <f>SUM(CA24:CC24)</f>
        <v>0.4182938180764082</v>
      </c>
      <c r="CE24" s="611">
        <v>8.1336549369934539E-3</v>
      </c>
      <c r="CF24" s="371">
        <v>1.3880255901447543E-2</v>
      </c>
      <c r="CG24" s="371">
        <v>0.35269227108515083</v>
      </c>
      <c r="CH24" s="612">
        <f>SUM(CE24:CG24)</f>
        <v>0.37470618192359184</v>
      </c>
      <c r="CI24" s="610">
        <f>CH24+CD24</f>
        <v>0.79300000000000004</v>
      </c>
      <c r="CJ24" s="609">
        <v>2.3758655838230017E-2</v>
      </c>
      <c r="CK24" s="371">
        <v>1.2282975245211296E-2</v>
      </c>
      <c r="CL24" s="371">
        <v>0.88563034963766429</v>
      </c>
      <c r="CM24" s="610">
        <f>SUM(CJ24:CL24)</f>
        <v>0.92167198072110557</v>
      </c>
      <c r="CN24" s="611">
        <v>1.9105513371071449E-2</v>
      </c>
      <c r="CO24" s="371">
        <v>3.1767530464557409E-2</v>
      </c>
      <c r="CP24" s="371">
        <v>0.82845497544326541</v>
      </c>
      <c r="CQ24" s="612">
        <f>SUM(CN24:CP24)</f>
        <v>0.87932801927889426</v>
      </c>
      <c r="CR24" s="610">
        <f>CQ24+CM24</f>
        <v>1.8009999999999997</v>
      </c>
      <c r="CS24" s="609">
        <v>2.8533432641539708E-2</v>
      </c>
      <c r="CT24" s="371">
        <v>1.4433630274169294E-2</v>
      </c>
      <c r="CU24" s="371">
        <v>1.0636154712939407</v>
      </c>
      <c r="CV24" s="610">
        <f>SUM(CS24:CU24)</f>
        <v>1.1065825342096498</v>
      </c>
      <c r="CW24" s="611">
        <v>2.4430864529109732E-2</v>
      </c>
      <c r="CX24" s="371">
        <v>3.9613273760526896E-2</v>
      </c>
      <c r="CY24" s="371">
        <v>1.0593733275007136</v>
      </c>
      <c r="CZ24" s="612">
        <f>SUM(CW24:CY24)</f>
        <v>1.1234174657903502</v>
      </c>
      <c r="DA24" s="610">
        <f>CZ24+CV24</f>
        <v>2.23</v>
      </c>
      <c r="DB24" s="609">
        <v>3.2958974846248136E-2</v>
      </c>
      <c r="DC24" s="371">
        <v>1.6293205010652036E-2</v>
      </c>
      <c r="DD24" s="371">
        <v>1.2285824844439637</v>
      </c>
      <c r="DE24" s="610">
        <f>SUM(DB24:DD24)</f>
        <v>1.2778346643008638</v>
      </c>
      <c r="DF24" s="611">
        <v>3.0018059224720346E-2</v>
      </c>
      <c r="DG24" s="371">
        <v>4.7501514077635906E-2</v>
      </c>
      <c r="DH24" s="371">
        <v>1.3016457623967801</v>
      </c>
      <c r="DI24" s="612">
        <f>SUM(DF24:DH24)</f>
        <v>1.3791653356991365</v>
      </c>
      <c r="DJ24" s="610">
        <f>DI24+DE24</f>
        <v>2.657</v>
      </c>
      <c r="DK24" s="609">
        <v>3.3909803504754872E-2</v>
      </c>
      <c r="DL24" s="371">
        <v>1.6360978629661786E-2</v>
      </c>
      <c r="DM24" s="371">
        <v>1.264025681357648</v>
      </c>
      <c r="DN24" s="610">
        <f>SUM(DK24:DM24)</f>
        <v>1.3142964634920646</v>
      </c>
      <c r="DO24" s="611">
        <v>3.2820353345800302E-2</v>
      </c>
      <c r="DP24" s="371">
        <v>5.0724093058635622E-2</v>
      </c>
      <c r="DQ24" s="371">
        <v>1.4231590901034987</v>
      </c>
      <c r="DR24" s="612">
        <f>SUM(DO24:DQ24)</f>
        <v>1.5067035365079346</v>
      </c>
      <c r="DS24" s="610">
        <f>DR24+DN24</f>
        <v>2.8209999999999993</v>
      </c>
      <c r="DT24" s="569"/>
      <c r="DU24" s="76"/>
      <c r="DV24" s="55"/>
      <c r="DW24" s="561"/>
      <c r="DX24" s="30">
        <f xml:space="preserve"> IF( SUM( EP24:JB24 ) = 0, 0, $EP$5 )</f>
        <v>0</v>
      </c>
      <c r="DY24" s="11"/>
      <c r="DZ24" s="561"/>
      <c r="EA24" s="46">
        <v>13</v>
      </c>
      <c r="EB24" s="47" t="s">
        <v>1941</v>
      </c>
      <c r="EC24" s="48" t="s">
        <v>33</v>
      </c>
      <c r="ED24" s="64">
        <v>3</v>
      </c>
      <c r="EE24" s="613" t="s">
        <v>1942</v>
      </c>
      <c r="EF24" s="494" t="s">
        <v>1943</v>
      </c>
      <c r="EG24" s="614" t="s">
        <v>1944</v>
      </c>
      <c r="EH24" s="615" t="s">
        <v>1945</v>
      </c>
      <c r="EI24" s="662" t="s">
        <v>1946</v>
      </c>
      <c r="EJ24" s="494" t="s">
        <v>1947</v>
      </c>
      <c r="EK24" s="614" t="s">
        <v>1948</v>
      </c>
      <c r="EL24" s="514" t="s">
        <v>1949</v>
      </c>
      <c r="EM24" s="615" t="s">
        <v>1950</v>
      </c>
      <c r="EN24" s="566"/>
    </row>
    <row r="25" spans="1:144" ht="15" x14ac:dyDescent="0.2">
      <c r="A25" s="626"/>
      <c r="B25" s="46">
        <v>14</v>
      </c>
      <c r="C25" s="47" t="s">
        <v>1951</v>
      </c>
      <c r="D25" s="625"/>
      <c r="E25" s="48" t="s">
        <v>33</v>
      </c>
      <c r="F25" s="64">
        <v>3</v>
      </c>
      <c r="G25" s="667">
        <f>G17+G22+G23+G24</f>
        <v>1.067587777129098</v>
      </c>
      <c r="H25" s="668">
        <f>H17+H22+H23+H24</f>
        <v>0.7349474956116242</v>
      </c>
      <c r="I25" s="668">
        <f>I17+I22+I23+I24</f>
        <v>69.810873804005197</v>
      </c>
      <c r="J25" s="610">
        <f>SUM(G25:I25)</f>
        <v>71.613409076745924</v>
      </c>
      <c r="K25" s="667">
        <f>K17+K22+K23+K24</f>
        <v>0.90700822915603019</v>
      </c>
      <c r="L25" s="667">
        <f>L17+L22+L23+L24</f>
        <v>0.20743980510739757</v>
      </c>
      <c r="M25" s="667">
        <f>M17+M22+M23+M24</f>
        <v>52.446870609323163</v>
      </c>
      <c r="N25" s="667">
        <f>SUM(K25:M25)</f>
        <v>53.561318643586588</v>
      </c>
      <c r="O25" s="619">
        <f>N25+J25</f>
        <v>125.17472772033251</v>
      </c>
      <c r="P25" s="667">
        <f>P17+P22+P23+P24</f>
        <v>1.0753829335425849</v>
      </c>
      <c r="Q25" s="667">
        <f>Q17+Q22+Q23+Q24</f>
        <v>0.73259262946718628</v>
      </c>
      <c r="R25" s="667">
        <f>R17+R22+R23+R24</f>
        <v>71.400095385784269</v>
      </c>
      <c r="S25" s="610">
        <f>SUM(P25:R25)</f>
        <v>73.208070948794045</v>
      </c>
      <c r="T25" s="667">
        <f>T17+T22+T23+T24</f>
        <v>0.92991259235614876</v>
      </c>
      <c r="U25" s="667">
        <f>U17+U22+U23+U24</f>
        <v>0.19392004929195902</v>
      </c>
      <c r="V25" s="667">
        <f>V17+V22+V23+V24</f>
        <v>54.583728725446228</v>
      </c>
      <c r="W25" s="667">
        <f>SUM(T25:V25)</f>
        <v>55.707561367094335</v>
      </c>
      <c r="X25" s="619">
        <f>W25+S25</f>
        <v>128.91563231588839</v>
      </c>
      <c r="Y25" s="667">
        <f>Y17+Y22+Y23+Y24</f>
        <v>1.1727001259084815</v>
      </c>
      <c r="Z25" s="667">
        <f>Z17+Z22+Z23+Z24</f>
        <v>0.78592782252738758</v>
      </c>
      <c r="AA25" s="667">
        <f>AA17+AA22+AA23+AA24</f>
        <v>77.014474324955785</v>
      </c>
      <c r="AB25" s="610">
        <f>SUM(Y25:AA25)</f>
        <v>78.97310227339166</v>
      </c>
      <c r="AC25" s="667">
        <f>AC17+AC22+AC23+AC24</f>
        <v>1.0095897472477056</v>
      </c>
      <c r="AD25" s="667">
        <f>AD17+AD22+AD23+AD24</f>
        <v>0.19126084504646956</v>
      </c>
      <c r="AE25" s="667">
        <f>AE17+AE22+AE23+AE24</f>
        <v>59.619100062683579</v>
      </c>
      <c r="AF25" s="667">
        <f>SUM(AC25:AE25)</f>
        <v>60.819950654977752</v>
      </c>
      <c r="AG25" s="619">
        <f>AF25+AB25</f>
        <v>139.79305292836941</v>
      </c>
      <c r="AH25" s="667">
        <f>AH17+AH22+AH23+AH24</f>
        <v>0.96915234420178975</v>
      </c>
      <c r="AI25" s="667">
        <f>AI17+AI22+AI23+AI24</f>
        <v>0.67134251900567099</v>
      </c>
      <c r="AJ25" s="667">
        <f>AJ17+AJ22+AJ23+AJ24</f>
        <v>66.772364785627687</v>
      </c>
      <c r="AK25" s="610">
        <f>SUM(AH25:AJ25)</f>
        <v>68.412859648835152</v>
      </c>
      <c r="AL25" s="667">
        <f>AL17+AL22+AL23+AL24</f>
        <v>0.8669155802052283</v>
      </c>
      <c r="AM25" s="667">
        <f>AM17+AM22+AM23+AM24</f>
        <v>0.15658454980836781</v>
      </c>
      <c r="AN25" s="667">
        <f>AN17+AN22+AN23+AN24</f>
        <v>52.082324826926744</v>
      </c>
      <c r="AO25" s="667">
        <f>SUM(AL25:AN25)</f>
        <v>53.105824956940339</v>
      </c>
      <c r="AP25" s="619">
        <f>AO25+AK25</f>
        <v>121.51868460577549</v>
      </c>
      <c r="AQ25" s="667">
        <f>AQ17+AQ22+AQ23+AQ24</f>
        <v>0.64213208226031016</v>
      </c>
      <c r="AR25" s="667">
        <f>AR17+AR22+AR23+AR24</f>
        <v>0.34344939670190838</v>
      </c>
      <c r="AS25" s="667">
        <f>AS17+AS22+AS23+AS24</f>
        <v>67.370952203202648</v>
      </c>
      <c r="AT25" s="610">
        <f>SUM(AQ25:AS25)</f>
        <v>68.356533682164866</v>
      </c>
      <c r="AU25" s="667">
        <f>AU17+AU22+AU23+AU24</f>
        <v>0.58502878288039939</v>
      </c>
      <c r="AV25" s="667">
        <f>AV17+AV22+AV23+AV24</f>
        <v>0.44224567791212088</v>
      </c>
      <c r="AW25" s="667">
        <f>AW17+AW22+AW23+AW24</f>
        <v>46.692076741778045</v>
      </c>
      <c r="AX25" s="667">
        <f>SUM(AU25:AW25)</f>
        <v>47.719351202570564</v>
      </c>
      <c r="AY25" s="619">
        <f>AX25+AT25</f>
        <v>116.07588488473543</v>
      </c>
      <c r="AZ25" s="667">
        <f>AZ17+AZ22+AZ23+AZ24</f>
        <v>0.62934811969614457</v>
      </c>
      <c r="BA25" s="667">
        <f>BA17+BA22+BA23+BA24</f>
        <v>0.29784575015672771</v>
      </c>
      <c r="BB25" s="667">
        <f>BB17+BB22+BB23+BB24</f>
        <v>69.636109607140085</v>
      </c>
      <c r="BC25" s="610">
        <f>SUM(AZ25:BB25)</f>
        <v>70.563303476992957</v>
      </c>
      <c r="BD25" s="667">
        <f>BD17+BD22+BD23+BD24</f>
        <v>0.57467723993218367</v>
      </c>
      <c r="BE25" s="667">
        <f>BE17+BE22+BE23+BE24</f>
        <v>0.51504138502029706</v>
      </c>
      <c r="BF25" s="667">
        <f>BF17+BF22+BF23+BF24</f>
        <v>43.610259312027814</v>
      </c>
      <c r="BG25" s="667">
        <f>SUM(BD25:BF25)</f>
        <v>44.699977936980297</v>
      </c>
      <c r="BH25" s="619">
        <f>BG25+BC25</f>
        <v>115.26328141397326</v>
      </c>
      <c r="BI25" s="667">
        <f>BI17+BI22+BI23+BI24</f>
        <v>0.64321033933541938</v>
      </c>
      <c r="BJ25" s="667">
        <f>BJ17+BJ22+BJ23+BJ24</f>
        <v>0.31297881812941047</v>
      </c>
      <c r="BK25" s="667">
        <f>BK17+BK22+BK23+BK24</f>
        <v>65.202150064750228</v>
      </c>
      <c r="BL25" s="610">
        <f>SUM(BI25:BK25)</f>
        <v>66.158339222215062</v>
      </c>
      <c r="BM25" s="667">
        <f>BM17+BM22+BM23+BM24</f>
        <v>0.59210188754146542</v>
      </c>
      <c r="BN25" s="667">
        <f>BN17+BN22+BN23+BN24</f>
        <v>0.59421571411914376</v>
      </c>
      <c r="BO25" s="667">
        <f>BO17+BO22+BO23+BO24</f>
        <v>42.880267974703642</v>
      </c>
      <c r="BP25" s="667">
        <f>SUM(BM25:BO25)</f>
        <v>44.066585576364254</v>
      </c>
      <c r="BQ25" s="619">
        <f>BP25+BL25</f>
        <v>110.22492479857931</v>
      </c>
      <c r="BR25" s="667">
        <f>BR17+BR22+BR23+BR24</f>
        <v>0.62100332443634398</v>
      </c>
      <c r="BS25" s="667">
        <f>BS17+BS22+BS23+BS24</f>
        <v>0.29875011436072441</v>
      </c>
      <c r="BT25" s="667">
        <f>BT17+BT22+BT23+BT24</f>
        <v>62.553057840516907</v>
      </c>
      <c r="BU25" s="610">
        <f>SUM(BR25:BT25)</f>
        <v>63.472811279313973</v>
      </c>
      <c r="BV25" s="667">
        <f>BV17+BV22+BV23+BV24</f>
        <v>0.59467608537382954</v>
      </c>
      <c r="BW25" s="667">
        <f>BW17+BW22+BW23+BW24</f>
        <v>0.59653663998763096</v>
      </c>
      <c r="BX25" s="667">
        <f>BX17+BX22+BX23+BX24</f>
        <v>42.714933956835942</v>
      </c>
      <c r="BY25" s="667">
        <f>SUM(BV25:BX25)</f>
        <v>43.906146682197402</v>
      </c>
      <c r="BZ25" s="619">
        <f>BY25+BU25</f>
        <v>107.37895796151138</v>
      </c>
      <c r="CA25" s="667">
        <f>CA17+CA22+CA23+CA24</f>
        <v>0.56825217269032613</v>
      </c>
      <c r="CB25" s="667">
        <f>CB17+CB22+CB23+CB24</f>
        <v>0.27007955555174701</v>
      </c>
      <c r="CC25" s="667">
        <f>CC17+CC22+CC23+CC24</f>
        <v>57.931437887029759</v>
      </c>
      <c r="CD25" s="610">
        <f>SUM(CA25:CC25)</f>
        <v>58.769769615271834</v>
      </c>
      <c r="CE25" s="667">
        <f>CE17+CE22+CE23+CE24</f>
        <v>0.547250742623552</v>
      </c>
      <c r="CF25" s="667">
        <f>CF17+CF22+CF23+CF24</f>
        <v>0.54451302234725762</v>
      </c>
      <c r="CG25" s="667">
        <f>CG17+CG22+CG23+CG24</f>
        <v>39.84338991816017</v>
      </c>
      <c r="CH25" s="667">
        <f>SUM(CE25:CG25)</f>
        <v>40.935153683130977</v>
      </c>
      <c r="CI25" s="619">
        <f>CH25+CD25</f>
        <v>99.704923298402804</v>
      </c>
      <c r="CJ25" s="667">
        <f>CJ17+CJ22+CJ23+CJ24</f>
        <v>0.55682996824355946</v>
      </c>
      <c r="CK25" s="667">
        <f>CK17+CK22+CK23+CK24</f>
        <v>0.26058746957839357</v>
      </c>
      <c r="CL25" s="667">
        <f>CL17+CL22+CL23+CL24</f>
        <v>57.012439857657142</v>
      </c>
      <c r="CM25" s="610">
        <f>SUM(CJ25:CL25)</f>
        <v>57.829857295479094</v>
      </c>
      <c r="CN25" s="667">
        <f>CN17+CN22+CN23+CN24</f>
        <v>0.55490784670000171</v>
      </c>
      <c r="CO25" s="667">
        <f>CO17+CO22+CO23+CO24</f>
        <v>0.53777128680448327</v>
      </c>
      <c r="CP25" s="667">
        <f>CP17+CP22+CP23+CP24</f>
        <v>40.48134916081672</v>
      </c>
      <c r="CQ25" s="667">
        <f>SUM(CN25:CP25)</f>
        <v>41.574028294321202</v>
      </c>
      <c r="CR25" s="619">
        <f>CQ25+CM25</f>
        <v>99.403885589800296</v>
      </c>
      <c r="CS25" s="667">
        <f>CS17+CS22+CS23+CS24</f>
        <v>0.54790701942265985</v>
      </c>
      <c r="CT25" s="667">
        <f>CT17+CT22+CT23+CT24</f>
        <v>0.25385431599373287</v>
      </c>
      <c r="CU25" s="667">
        <f>CU17+CU22+CU23+CU24</f>
        <v>54.991475829589838</v>
      </c>
      <c r="CV25" s="610">
        <f>SUM(CS25:CU25)</f>
        <v>55.793237165006232</v>
      </c>
      <c r="CW25" s="667">
        <f>CW17+CW22+CW23+CW24</f>
        <v>0.56434933211661098</v>
      </c>
      <c r="CX25" s="667">
        <f>CX17+CX22+CX23+CX24</f>
        <v>0.53921997830107082</v>
      </c>
      <c r="CY25" s="667">
        <f>CY17+CY22+CY23+CY24</f>
        <v>40.729406446717732</v>
      </c>
      <c r="CZ25" s="667">
        <f>SUM(CW25:CY25)</f>
        <v>41.832975757135415</v>
      </c>
      <c r="DA25" s="619">
        <f>CZ25+CV25</f>
        <v>97.626212922141647</v>
      </c>
      <c r="DB25" s="667">
        <f>DB17+DB22+DB23+DB24</f>
        <v>0.54201841800603667</v>
      </c>
      <c r="DC25" s="667">
        <f>DC17+DC22+DC23+DC24</f>
        <v>0.24833257556890806</v>
      </c>
      <c r="DD25" s="667">
        <f>DD17+DD22+DD23+DD24</f>
        <v>54.491490530772225</v>
      </c>
      <c r="DE25" s="610">
        <f>SUM(DB25:DD25)</f>
        <v>55.281841524347172</v>
      </c>
      <c r="DF25" s="667">
        <f>DF17+DF22+DF23+DF24</f>
        <v>0.57630512099853659</v>
      </c>
      <c r="DG25" s="667">
        <f>DG17+DG22+DG23+DG24</f>
        <v>0.5394320526687425</v>
      </c>
      <c r="DH25" s="667">
        <f>DH17+DH22+DH23+DH24</f>
        <v>41.683438055698232</v>
      </c>
      <c r="DI25" s="667">
        <f>SUM(DF25:DH25)</f>
        <v>42.79917522936551</v>
      </c>
      <c r="DJ25" s="619">
        <f>DI25+DE25</f>
        <v>98.081016753712674</v>
      </c>
      <c r="DK25" s="667">
        <f>DK17+DK22+DK23+DK24</f>
        <v>0.5269322747180013</v>
      </c>
      <c r="DL25" s="667">
        <f>DL17+DL22+DL23+DL24</f>
        <v>0.23835682296410149</v>
      </c>
      <c r="DM25" s="667">
        <f>DM17+DM22+DM23+DM24</f>
        <v>53.785393772035832</v>
      </c>
      <c r="DN25" s="610">
        <f>SUM(DK25:DM25)</f>
        <v>54.550682869717932</v>
      </c>
      <c r="DO25" s="667">
        <f>DO17+DO22+DO23+DO24</f>
        <v>0.57899837645458763</v>
      </c>
      <c r="DP25" s="667">
        <f>DP17+DP22+DP23+DP24</f>
        <v>0.52463798125358241</v>
      </c>
      <c r="DQ25" s="667">
        <f>DQ17+DQ22+DQ23+DQ24</f>
        <v>42.342317111253202</v>
      </c>
      <c r="DR25" s="667">
        <f>SUM(DO25:DQ25)</f>
        <v>43.44595346896137</v>
      </c>
      <c r="DS25" s="619">
        <f>DR25+DN25</f>
        <v>97.996636338679309</v>
      </c>
      <c r="DT25" s="569"/>
      <c r="DU25" s="76" t="s">
        <v>1952</v>
      </c>
      <c r="DV25" s="55"/>
      <c r="DW25" s="626"/>
      <c r="DX25" s="30"/>
      <c r="DY25" s="11"/>
      <c r="DZ25" s="626"/>
      <c r="EA25" s="46">
        <v>14</v>
      </c>
      <c r="EB25" s="47" t="s">
        <v>1951</v>
      </c>
      <c r="EC25" s="48" t="s">
        <v>33</v>
      </c>
      <c r="ED25" s="64">
        <v>3</v>
      </c>
      <c r="EE25" s="494" t="s">
        <v>1953</v>
      </c>
      <c r="EF25" s="494" t="s">
        <v>1954</v>
      </c>
      <c r="EG25" s="669" t="s">
        <v>1955</v>
      </c>
      <c r="EH25" s="615" t="s">
        <v>1956</v>
      </c>
      <c r="EI25" s="493" t="s">
        <v>1957</v>
      </c>
      <c r="EJ25" s="494" t="s">
        <v>1958</v>
      </c>
      <c r="EK25" s="669" t="s">
        <v>1959</v>
      </c>
      <c r="EL25" s="514" t="s">
        <v>1960</v>
      </c>
      <c r="EM25" s="615" t="s">
        <v>1961</v>
      </c>
      <c r="EN25" s="637"/>
    </row>
    <row r="26" spans="1:144" ht="15.75" thickBot="1" x14ac:dyDescent="0.25">
      <c r="A26" s="561"/>
      <c r="B26" s="80">
        <v>15</v>
      </c>
      <c r="C26" s="81" t="s">
        <v>1962</v>
      </c>
      <c r="D26" s="153"/>
      <c r="E26" s="82" t="s">
        <v>33</v>
      </c>
      <c r="F26" s="384">
        <v>3</v>
      </c>
      <c r="G26" s="670">
        <v>1.8535656689248937E-2</v>
      </c>
      <c r="H26" s="516">
        <v>1.1162856390037883E-2</v>
      </c>
      <c r="I26" s="516">
        <v>0.72795296961006872</v>
      </c>
      <c r="J26" s="671">
        <f>SUM(G26:I26)</f>
        <v>0.75765148268935556</v>
      </c>
      <c r="K26" s="672">
        <v>8.8164807605637194E-3</v>
      </c>
      <c r="L26" s="516">
        <v>5.9105604883825753E-3</v>
      </c>
      <c r="M26" s="516">
        <v>0.37530400606169817</v>
      </c>
      <c r="N26" s="634">
        <f>SUM(K26:M26)</f>
        <v>0.39003104731064447</v>
      </c>
      <c r="O26" s="633">
        <f>N26+J26</f>
        <v>1.14768253</v>
      </c>
      <c r="P26" s="673">
        <v>2.6883206910042694E-2</v>
      </c>
      <c r="Q26" s="516">
        <v>1.5906266878225286E-2</v>
      </c>
      <c r="R26" s="516">
        <v>1.046197413120161</v>
      </c>
      <c r="S26" s="633">
        <f>SUM(P26:R26)</f>
        <v>1.0889868869084289</v>
      </c>
      <c r="T26" s="672">
        <v>1.3519480985671694E-2</v>
      </c>
      <c r="U26" s="516">
        <v>9.0539192094288169E-3</v>
      </c>
      <c r="V26" s="516">
        <v>0.58730304289647073</v>
      </c>
      <c r="W26" s="634">
        <f>SUM(T26:V26)</f>
        <v>0.6098764430915713</v>
      </c>
      <c r="X26" s="633">
        <f>W26+S26</f>
        <v>1.6988633300000002</v>
      </c>
      <c r="Y26" s="673">
        <v>9.7629128247401692E-2</v>
      </c>
      <c r="Z26" s="516">
        <v>5.6040398903361814E-2</v>
      </c>
      <c r="AA26" s="516">
        <v>3.7544336681254746</v>
      </c>
      <c r="AB26" s="633">
        <f>SUM(Y26:AA26)</f>
        <v>3.908103195276238</v>
      </c>
      <c r="AC26" s="672">
        <v>5.1797243376273838E-2</v>
      </c>
      <c r="AD26" s="516">
        <v>3.4379557576963121E-2</v>
      </c>
      <c r="AE26" s="516">
        <v>2.2694958637705254</v>
      </c>
      <c r="AF26" s="634">
        <f>SUM(AC26:AE26)</f>
        <v>2.3556726647237625</v>
      </c>
      <c r="AG26" s="633">
        <f>AF26+AB26</f>
        <v>6.2637758600000009</v>
      </c>
      <c r="AH26" s="673">
        <v>0.1816138848742252</v>
      </c>
      <c r="AI26" s="516">
        <v>0.10135837138587309</v>
      </c>
      <c r="AJ26" s="516">
        <v>6.9182076767568175</v>
      </c>
      <c r="AK26" s="633">
        <f>SUM(AH26:AJ26)</f>
        <v>7.2011799330169159</v>
      </c>
      <c r="AL26" s="672">
        <v>0.10114886059617471</v>
      </c>
      <c r="AM26" s="516">
        <v>6.7502979702332891E-2</v>
      </c>
      <c r="AN26" s="516">
        <v>4.4328238566845766</v>
      </c>
      <c r="AO26" s="634">
        <f>SUM(AL26:AN26)</f>
        <v>4.6014756969830843</v>
      </c>
      <c r="AP26" s="633">
        <f>AO26+AK26</f>
        <v>11.80265563</v>
      </c>
      <c r="AQ26" s="673">
        <v>0.19680200902868064</v>
      </c>
      <c r="AR26" s="516">
        <v>0.10886954661666089</v>
      </c>
      <c r="AS26" s="516">
        <v>7.449828578585894</v>
      </c>
      <c r="AT26" s="633">
        <f>SUM(AQ26:AS26)</f>
        <v>7.7555001342312355</v>
      </c>
      <c r="AU26" s="672">
        <v>0.11466740138518974</v>
      </c>
      <c r="AV26" s="516">
        <v>0.19570792372064211</v>
      </c>
      <c r="AW26" s="516">
        <v>5.0432504406629342</v>
      </c>
      <c r="AX26" s="634">
        <f>SUM(AU26:AW26)</f>
        <v>5.3536257657687658</v>
      </c>
      <c r="AY26" s="633">
        <f>AX26+AT26</f>
        <v>13.109125900000002</v>
      </c>
      <c r="AZ26" s="673">
        <v>6.2640127199991971E-2</v>
      </c>
      <c r="BA26" s="516">
        <v>3.474229932652631E-2</v>
      </c>
      <c r="BB26" s="516">
        <v>3.8040733591335507</v>
      </c>
      <c r="BC26" s="633">
        <f>SUM(AZ26:BB26)</f>
        <v>3.9014557856600689</v>
      </c>
      <c r="BD26" s="672">
        <v>4.0835782430990022E-2</v>
      </c>
      <c r="BE26" s="516">
        <v>6.5775164721975657E-2</v>
      </c>
      <c r="BF26" s="516">
        <v>2.2133326971869671</v>
      </c>
      <c r="BG26" s="634">
        <f>SUM(BD26:BF26)</f>
        <v>2.3199436443399328</v>
      </c>
      <c r="BH26" s="633">
        <f>BG26+BC26</f>
        <v>6.2213994300000017</v>
      </c>
      <c r="BI26" s="673">
        <v>7.811713622830195E-2</v>
      </c>
      <c r="BJ26" s="516">
        <v>4.2843784948966082E-2</v>
      </c>
      <c r="BK26" s="516">
        <v>2.9118064812816562</v>
      </c>
      <c r="BL26" s="633">
        <f>SUM(BI26:BK26)</f>
        <v>3.0327674024589242</v>
      </c>
      <c r="BM26" s="672">
        <v>5.1632558854203404E-2</v>
      </c>
      <c r="BN26" s="516">
        <v>9.2334280424589826E-2</v>
      </c>
      <c r="BO26" s="516">
        <v>2.2383737582622825</v>
      </c>
      <c r="BP26" s="634">
        <f>SUM(BM26:BO26)</f>
        <v>2.3823405975410759</v>
      </c>
      <c r="BQ26" s="633">
        <f>BP26+BL26</f>
        <v>5.415108</v>
      </c>
      <c r="BR26" s="673">
        <v>1.1971518019507009E-2</v>
      </c>
      <c r="BS26" s="516">
        <v>6.4425428010692256E-3</v>
      </c>
      <c r="BT26" s="516">
        <v>0.44625166345687722</v>
      </c>
      <c r="BU26" s="633">
        <f>SUM(BR26:BT26)</f>
        <v>0.46466572427745345</v>
      </c>
      <c r="BV26" s="672">
        <v>8.4672254022615193E-3</v>
      </c>
      <c r="BW26" s="516">
        <v>1.4800807000767453E-2</v>
      </c>
      <c r="BX26" s="516">
        <v>0.36715658336218626</v>
      </c>
      <c r="BY26" s="634">
        <f>SUM(BV26:BX26)</f>
        <v>0.39042461576521525</v>
      </c>
      <c r="BZ26" s="633">
        <f>BY26+BU26</f>
        <v>0.85509034004266871</v>
      </c>
      <c r="CA26" s="673">
        <v>0.13715256628455808</v>
      </c>
      <c r="CB26" s="516">
        <v>7.2382976508216415E-2</v>
      </c>
      <c r="CC26" s="516">
        <v>5.1125146161191735</v>
      </c>
      <c r="CD26" s="633">
        <f>SUM(CA26:CC26)</f>
        <v>5.3220501589119475</v>
      </c>
      <c r="CE26" s="672">
        <v>0.10348639563698682</v>
      </c>
      <c r="CF26" s="516">
        <v>0.1766017448351187</v>
      </c>
      <c r="CG26" s="516">
        <v>4.4873863209541147</v>
      </c>
      <c r="CH26" s="634">
        <f>SUM(CE26:CG26)</f>
        <v>4.7674744614262199</v>
      </c>
      <c r="CI26" s="633">
        <f>CH26+CD26</f>
        <v>10.089524620338167</v>
      </c>
      <c r="CJ26" s="673">
        <v>3.6040337451440536E-2</v>
      </c>
      <c r="CK26" s="516">
        <v>1.8632475496900204E-2</v>
      </c>
      <c r="CL26" s="516">
        <v>1.343443706390949</v>
      </c>
      <c r="CM26" s="633">
        <f>SUM(CJ26:CL26)</f>
        <v>1.3981165193392897</v>
      </c>
      <c r="CN26" s="672">
        <v>2.8981822615084512E-2</v>
      </c>
      <c r="CO26" s="516">
        <v>4.8189279971777257E-2</v>
      </c>
      <c r="CP26" s="516">
        <v>1.2567123780738485</v>
      </c>
      <c r="CQ26" s="634">
        <f>SUM(CN26:CP26)</f>
        <v>1.3338834806607103</v>
      </c>
      <c r="CR26" s="633">
        <f>CQ26+CM26</f>
        <v>2.7320000000000002</v>
      </c>
      <c r="CS26" s="673">
        <v>3.4982244323753166E-2</v>
      </c>
      <c r="CT26" s="516">
        <v>1.7695760165730427E-2</v>
      </c>
      <c r="CU26" s="516">
        <v>1.3040021069585805</v>
      </c>
      <c r="CV26" s="633">
        <f>SUM(CS26:CU26)</f>
        <v>1.3566801114480642</v>
      </c>
      <c r="CW26" s="672">
        <v>2.9952459023581166E-2</v>
      </c>
      <c r="CX26" s="516">
        <v>4.856622890640383E-2</v>
      </c>
      <c r="CY26" s="516">
        <v>1.2988012006219511</v>
      </c>
      <c r="CZ26" s="634">
        <f>SUM(CW26:CY26)</f>
        <v>1.3773198885519362</v>
      </c>
      <c r="DA26" s="633">
        <f>CZ26+CV26</f>
        <v>2.7340000000000004</v>
      </c>
      <c r="DB26" s="673">
        <v>3.3405539804646674E-2</v>
      </c>
      <c r="DC26" s="516">
        <v>1.6513963527920939E-2</v>
      </c>
      <c r="DD26" s="516">
        <v>1.2452286904808409</v>
      </c>
      <c r="DE26" s="633">
        <f>SUM(DB26:DD26)</f>
        <v>1.2951481938134086</v>
      </c>
      <c r="DF26" s="672">
        <v>3.0424777377558103E-2</v>
      </c>
      <c r="DG26" s="516">
        <v>4.8145117580381439E-2</v>
      </c>
      <c r="DH26" s="516">
        <v>1.3192819112286522</v>
      </c>
      <c r="DI26" s="634">
        <f>SUM(DF26:DH26)</f>
        <v>1.3978518061865919</v>
      </c>
      <c r="DJ26" s="633">
        <f>DI26+DE26</f>
        <v>2.6930000000000005</v>
      </c>
      <c r="DK26" s="673">
        <v>2.5856074916245208E-2</v>
      </c>
      <c r="DL26" s="516">
        <v>1.2475173708756648E-2</v>
      </c>
      <c r="DM26" s="516">
        <v>0.96381398107064908</v>
      </c>
      <c r="DN26" s="633">
        <f>SUM(DK26:DM26)</f>
        <v>1.002145229695651</v>
      </c>
      <c r="DO26" s="672">
        <v>2.5025373997453547E-2</v>
      </c>
      <c r="DP26" s="516">
        <v>3.8676896196074166E-2</v>
      </c>
      <c r="DQ26" s="516">
        <v>1.0851525001108211</v>
      </c>
      <c r="DR26" s="634">
        <f>SUM(DO26:DQ26)</f>
        <v>1.1488547703043488</v>
      </c>
      <c r="DS26" s="633">
        <f>DR26+DN26</f>
        <v>2.1509999999999998</v>
      </c>
      <c r="DT26" s="569"/>
      <c r="DU26" s="375"/>
      <c r="DV26" s="62"/>
      <c r="DW26" s="561"/>
      <c r="DX26" s="30">
        <f xml:space="preserve"> IF( SUM( EP26:JB26 ) = 0, 0, $EP$5 )</f>
        <v>0</v>
      </c>
      <c r="DY26" s="11"/>
      <c r="DZ26" s="561"/>
      <c r="EA26" s="80">
        <v>15</v>
      </c>
      <c r="EB26" s="81" t="s">
        <v>1962</v>
      </c>
      <c r="EC26" s="82" t="s">
        <v>33</v>
      </c>
      <c r="ED26" s="384">
        <v>3</v>
      </c>
      <c r="EE26" s="674" t="s">
        <v>1963</v>
      </c>
      <c r="EF26" s="519" t="s">
        <v>1964</v>
      </c>
      <c r="EG26" s="675" t="s">
        <v>1965</v>
      </c>
      <c r="EH26" s="636" t="s">
        <v>1966</v>
      </c>
      <c r="EI26" s="676" t="s">
        <v>1967</v>
      </c>
      <c r="EJ26" s="519" t="s">
        <v>1968</v>
      </c>
      <c r="EK26" s="677" t="s">
        <v>1969</v>
      </c>
      <c r="EL26" s="520" t="s">
        <v>1970</v>
      </c>
      <c r="EM26" s="636" t="s">
        <v>1971</v>
      </c>
      <c r="EN26" s="566"/>
    </row>
    <row r="27" spans="1:144" ht="16.5" thickBot="1" x14ac:dyDescent="0.25">
      <c r="A27" s="561"/>
      <c r="B27" s="568"/>
      <c r="C27" s="678"/>
      <c r="D27" s="568"/>
      <c r="E27" s="568"/>
      <c r="F27" s="568"/>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79"/>
      <c r="AZ27" s="679"/>
      <c r="BA27" s="679"/>
      <c r="BB27" s="679"/>
      <c r="BC27" s="679"/>
      <c r="BD27" s="679"/>
      <c r="BE27" s="679"/>
      <c r="BF27" s="679"/>
      <c r="BG27" s="679"/>
      <c r="BH27" s="679"/>
      <c r="BI27" s="679"/>
      <c r="BJ27" s="679"/>
      <c r="BK27" s="679"/>
      <c r="BL27" s="679"/>
      <c r="BM27" s="679"/>
      <c r="BN27" s="679"/>
      <c r="BO27" s="679"/>
      <c r="BP27" s="679"/>
      <c r="BQ27" s="679"/>
      <c r="BR27" s="679"/>
      <c r="BS27" s="679"/>
      <c r="BT27" s="679"/>
      <c r="BU27" s="679"/>
      <c r="BV27" s="679"/>
      <c r="BW27" s="679"/>
      <c r="BX27" s="679"/>
      <c r="BY27" s="679"/>
      <c r="BZ27" s="679"/>
      <c r="CA27" s="679"/>
      <c r="CB27" s="679"/>
      <c r="CC27" s="679"/>
      <c r="CD27" s="679"/>
      <c r="CE27" s="679"/>
      <c r="CF27" s="679"/>
      <c r="CG27" s="679"/>
      <c r="CH27" s="679"/>
      <c r="CI27" s="679"/>
      <c r="CJ27" s="679"/>
      <c r="CK27" s="679"/>
      <c r="CL27" s="679"/>
      <c r="CM27" s="679"/>
      <c r="CN27" s="679"/>
      <c r="CO27" s="679"/>
      <c r="CP27" s="679"/>
      <c r="CQ27" s="679"/>
      <c r="CR27" s="679"/>
      <c r="CS27" s="679"/>
      <c r="CT27" s="679"/>
      <c r="CU27" s="679"/>
      <c r="CV27" s="679"/>
      <c r="CW27" s="679"/>
      <c r="CX27" s="679"/>
      <c r="CY27" s="679"/>
      <c r="CZ27" s="679"/>
      <c r="DA27" s="679"/>
      <c r="DB27" s="679"/>
      <c r="DC27" s="679"/>
      <c r="DD27" s="679"/>
      <c r="DE27" s="679"/>
      <c r="DF27" s="679"/>
      <c r="DG27" s="679"/>
      <c r="DH27" s="679"/>
      <c r="DI27" s="679"/>
      <c r="DJ27" s="679"/>
      <c r="DK27" s="679"/>
      <c r="DL27" s="679"/>
      <c r="DM27" s="679"/>
      <c r="DN27" s="679"/>
      <c r="DO27" s="679"/>
      <c r="DP27" s="679"/>
      <c r="DQ27" s="679"/>
      <c r="DR27" s="679"/>
      <c r="DS27" s="679"/>
      <c r="DT27" s="569"/>
      <c r="DU27" s="680"/>
      <c r="DV27" s="680"/>
      <c r="DW27" s="561"/>
      <c r="DX27" s="30"/>
      <c r="DY27" s="11"/>
      <c r="DZ27" s="561"/>
      <c r="EA27" s="571"/>
      <c r="EB27" s="681"/>
      <c r="EC27" s="571"/>
      <c r="ED27" s="571"/>
      <c r="EE27" s="585"/>
      <c r="EF27" s="585"/>
      <c r="EG27" s="585"/>
      <c r="EH27" s="585"/>
      <c r="EI27" s="585"/>
      <c r="EJ27" s="585"/>
      <c r="EK27" s="585"/>
      <c r="EL27" s="585"/>
      <c r="EM27" s="585"/>
      <c r="EN27" s="566"/>
    </row>
    <row r="28" spans="1:144" ht="16.5" thickBot="1" x14ac:dyDescent="0.25">
      <c r="A28" s="561"/>
      <c r="B28" s="682" t="s">
        <v>108</v>
      </c>
      <c r="C28" s="133" t="s">
        <v>1972</v>
      </c>
      <c r="D28" s="568"/>
      <c r="E28" s="568"/>
      <c r="F28" s="568"/>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3"/>
      <c r="AZ28" s="683"/>
      <c r="BA28" s="683"/>
      <c r="BB28" s="683"/>
      <c r="BC28" s="683"/>
      <c r="BD28" s="683"/>
      <c r="BE28" s="683"/>
      <c r="BF28" s="683"/>
      <c r="BG28" s="683"/>
      <c r="BH28" s="683"/>
      <c r="BI28" s="683"/>
      <c r="BJ28" s="683"/>
      <c r="BK28" s="683"/>
      <c r="BL28" s="683"/>
      <c r="BM28" s="683"/>
      <c r="BN28" s="683"/>
      <c r="BO28" s="683"/>
      <c r="BP28" s="683"/>
      <c r="BQ28" s="683"/>
      <c r="BR28" s="683"/>
      <c r="BS28" s="683"/>
      <c r="BT28" s="683"/>
      <c r="BU28" s="683"/>
      <c r="BV28" s="683"/>
      <c r="BW28" s="683"/>
      <c r="BX28" s="683"/>
      <c r="BY28" s="683"/>
      <c r="BZ28" s="683"/>
      <c r="CA28" s="683"/>
      <c r="CB28" s="683"/>
      <c r="CC28" s="683"/>
      <c r="CD28" s="683"/>
      <c r="CE28" s="683"/>
      <c r="CF28" s="683"/>
      <c r="CG28" s="683"/>
      <c r="CH28" s="683"/>
      <c r="CI28" s="683"/>
      <c r="CJ28" s="683"/>
      <c r="CK28" s="683"/>
      <c r="CL28" s="683"/>
      <c r="CM28" s="683"/>
      <c r="CN28" s="683"/>
      <c r="CO28" s="683"/>
      <c r="CP28" s="683"/>
      <c r="CQ28" s="683"/>
      <c r="CR28" s="683"/>
      <c r="CS28" s="683"/>
      <c r="CT28" s="683"/>
      <c r="CU28" s="683"/>
      <c r="CV28" s="683"/>
      <c r="CW28" s="683"/>
      <c r="CX28" s="683"/>
      <c r="CY28" s="683"/>
      <c r="CZ28" s="683"/>
      <c r="DA28" s="683"/>
      <c r="DB28" s="683"/>
      <c r="DC28" s="683"/>
      <c r="DD28" s="683"/>
      <c r="DE28" s="683"/>
      <c r="DF28" s="683"/>
      <c r="DG28" s="683"/>
      <c r="DH28" s="683"/>
      <c r="DI28" s="683"/>
      <c r="DJ28" s="683"/>
      <c r="DK28" s="683"/>
      <c r="DL28" s="683"/>
      <c r="DM28" s="683"/>
      <c r="DN28" s="683"/>
      <c r="DO28" s="683"/>
      <c r="DP28" s="683"/>
      <c r="DQ28" s="683"/>
      <c r="DR28" s="683"/>
      <c r="DS28" s="683"/>
      <c r="DT28" s="569"/>
      <c r="DU28" s="680"/>
      <c r="DV28" s="680"/>
      <c r="DW28" s="561"/>
      <c r="DX28" s="30"/>
      <c r="DY28" s="11"/>
      <c r="DZ28" s="561"/>
      <c r="EA28" s="682" t="s">
        <v>108</v>
      </c>
      <c r="EB28" s="133" t="s">
        <v>1972</v>
      </c>
      <c r="EC28" s="571"/>
      <c r="ED28" s="571"/>
      <c r="EE28" s="684"/>
      <c r="EF28" s="684"/>
      <c r="EG28" s="684"/>
      <c r="EH28" s="684"/>
      <c r="EI28" s="684"/>
      <c r="EJ28" s="684"/>
      <c r="EK28" s="684"/>
      <c r="EL28" s="684"/>
      <c r="EM28" s="684"/>
      <c r="EN28" s="566"/>
    </row>
    <row r="29" spans="1:144" ht="16.5" thickBot="1" x14ac:dyDescent="0.25">
      <c r="A29" s="561"/>
      <c r="B29" s="162">
        <v>16</v>
      </c>
      <c r="C29" s="163" t="s">
        <v>1973</v>
      </c>
      <c r="D29" s="685"/>
      <c r="E29" s="164" t="s">
        <v>1974</v>
      </c>
      <c r="F29" s="444">
        <v>3</v>
      </c>
      <c r="G29" s="686">
        <v>46.94</v>
      </c>
      <c r="H29" s="687">
        <v>28.268999999999998</v>
      </c>
      <c r="I29" s="687">
        <v>1843.48</v>
      </c>
      <c r="J29" s="688">
        <f>SUM(G29:I29)</f>
        <v>1918.6890000000001</v>
      </c>
      <c r="K29" s="689">
        <v>22.327000000000002</v>
      </c>
      <c r="L29" s="687">
        <v>14.968</v>
      </c>
      <c r="M29" s="687">
        <v>950.42600000000004</v>
      </c>
      <c r="N29" s="690">
        <f>SUM(K29:M29)</f>
        <v>987.721</v>
      </c>
      <c r="O29" s="691">
        <f>N29+J29</f>
        <v>2906.41</v>
      </c>
      <c r="P29" s="692">
        <v>46.084000000000003</v>
      </c>
      <c r="Q29" s="693">
        <v>27.266999999999999</v>
      </c>
      <c r="R29" s="686">
        <v>1793.423</v>
      </c>
      <c r="S29" s="691">
        <f>SUM(P29:R29)</f>
        <v>1866.7739999999999</v>
      </c>
      <c r="T29" s="689">
        <v>23.1755</v>
      </c>
      <c r="U29" s="693">
        <v>15.5205</v>
      </c>
      <c r="V29" s="686">
        <v>1006.7725</v>
      </c>
      <c r="W29" s="690">
        <f>SUM(T29:V29)</f>
        <v>1045.4684999999999</v>
      </c>
      <c r="X29" s="691">
        <f>W29+S29</f>
        <v>2912.2424999999998</v>
      </c>
      <c r="Y29" s="692">
        <v>45.407499999999999</v>
      </c>
      <c r="Z29" s="693">
        <v>26.064499999999999</v>
      </c>
      <c r="AA29" s="686">
        <v>1746.1945000000001</v>
      </c>
      <c r="AB29" s="691">
        <f>SUM(Y29:AA29)</f>
        <v>1817.6665</v>
      </c>
      <c r="AC29" s="689">
        <v>24.091000000000001</v>
      </c>
      <c r="AD29" s="693">
        <v>15.99</v>
      </c>
      <c r="AE29" s="686">
        <v>1055.547</v>
      </c>
      <c r="AF29" s="690">
        <f>SUM(AC29:AE29)</f>
        <v>1095.6279999999999</v>
      </c>
      <c r="AG29" s="691">
        <f>AF29+AB29</f>
        <v>2913.2945</v>
      </c>
      <c r="AH29" s="692">
        <v>45.009384615384619</v>
      </c>
      <c r="AI29" s="693">
        <v>25.119653846153756</v>
      </c>
      <c r="AJ29" s="686">
        <v>1714.54</v>
      </c>
      <c r="AK29" s="691">
        <f>SUM(AH29:AJ29)</f>
        <v>1784.6690384615383</v>
      </c>
      <c r="AL29" s="689">
        <v>25.067730769230771</v>
      </c>
      <c r="AM29" s="693">
        <v>16.729269230769017</v>
      </c>
      <c r="AN29" s="686">
        <v>1098.5871153846156</v>
      </c>
      <c r="AO29" s="690">
        <f>SUM(AL29:AN29)</f>
        <v>1140.3841153846154</v>
      </c>
      <c r="AP29" s="691">
        <f>AO29+AK29</f>
        <v>2925.0531538461537</v>
      </c>
      <c r="AQ29" s="692">
        <v>44.616692307692304</v>
      </c>
      <c r="AR29" s="693">
        <v>24.681653846153758</v>
      </c>
      <c r="AS29" s="686">
        <v>1688.9396153846155</v>
      </c>
      <c r="AT29" s="691">
        <f>SUM(AQ29:AS29)</f>
        <v>1758.2379615384616</v>
      </c>
      <c r="AU29" s="689">
        <v>25.99607692307692</v>
      </c>
      <c r="AV29" s="693">
        <v>44.36865384615399</v>
      </c>
      <c r="AW29" s="686">
        <v>1143.3478461538459</v>
      </c>
      <c r="AX29" s="690">
        <f>SUM(AU29:AW29)</f>
        <v>1213.7125769230768</v>
      </c>
      <c r="AY29" s="691">
        <f>AX29+AT29</f>
        <v>2971.9505384615386</v>
      </c>
      <c r="AZ29" s="692">
        <v>44.146384615384619</v>
      </c>
      <c r="BA29" s="693">
        <v>24.279</v>
      </c>
      <c r="BB29" s="686">
        <v>1642.920076923077</v>
      </c>
      <c r="BC29" s="691">
        <f>SUM(AZ29:BB29)</f>
        <v>1711.3454615384617</v>
      </c>
      <c r="BD29" s="689">
        <v>27.298461538461538</v>
      </c>
      <c r="BE29" s="693">
        <v>49.720192307692251</v>
      </c>
      <c r="BF29" s="686">
        <v>1186.9798461538462</v>
      </c>
      <c r="BG29" s="690">
        <f>SUM(BD29:BF29)</f>
        <v>1263.9984999999999</v>
      </c>
      <c r="BH29" s="691">
        <f>BG29+BC29</f>
        <v>2975.3439615384614</v>
      </c>
      <c r="BI29" s="692">
        <v>43.266251572084911</v>
      </c>
      <c r="BJ29" s="693">
        <v>23.729620252395748</v>
      </c>
      <c r="BK29" s="686">
        <v>1612.7441151985765</v>
      </c>
      <c r="BL29" s="691">
        <f>SUM(BI29:BK29)</f>
        <v>1679.7399870230572</v>
      </c>
      <c r="BM29" s="689">
        <v>28.59740370112393</v>
      </c>
      <c r="BN29" s="693">
        <v>51.140612655106004</v>
      </c>
      <c r="BO29" s="686">
        <v>1239.754128393683</v>
      </c>
      <c r="BP29" s="690">
        <f>SUM(BM29:BO29)</f>
        <v>1319.492144749913</v>
      </c>
      <c r="BQ29" s="691">
        <f>BP29+BL29</f>
        <v>2999.2321317729702</v>
      </c>
      <c r="BR29" s="692">
        <v>42.286851852595376</v>
      </c>
      <c r="BS29" s="693">
        <v>22.756917922931724</v>
      </c>
      <c r="BT29" s="686">
        <v>1576.2894856630983</v>
      </c>
      <c r="BU29" s="691">
        <f>SUM(BR29:BT29)</f>
        <v>1641.3332554386254</v>
      </c>
      <c r="BV29" s="689">
        <v>29.908680386608967</v>
      </c>
      <c r="BW29" s="693">
        <v>52.280715939321091</v>
      </c>
      <c r="BX29" s="686">
        <v>1296.9028674595118</v>
      </c>
      <c r="BY29" s="690">
        <f>SUM(BV29:BX29)</f>
        <v>1379.0922637854419</v>
      </c>
      <c r="BZ29" s="691">
        <f>BY29+BU29</f>
        <v>3020.4255192240671</v>
      </c>
      <c r="CA29" s="692">
        <v>41.3555276028573</v>
      </c>
      <c r="CB29" s="693">
        <v>21.825593673193595</v>
      </c>
      <c r="CC29" s="686">
        <v>1541.573337302787</v>
      </c>
      <c r="CD29" s="691">
        <f>SUM(CA29:CC29)</f>
        <v>1604.7544585788378</v>
      </c>
      <c r="CE29" s="689">
        <v>31.204188206046513</v>
      </c>
      <c r="CF29" s="693">
        <v>53.250613758758412</v>
      </c>
      <c r="CG29" s="686">
        <v>1353.0787931147615</v>
      </c>
      <c r="CH29" s="690">
        <f>SUM(CE29:CG29)</f>
        <v>1437.5335950795666</v>
      </c>
      <c r="CI29" s="691">
        <f>CH29+CD29</f>
        <v>3042.2880536584044</v>
      </c>
      <c r="CJ29" s="692">
        <v>40.433765563370486</v>
      </c>
      <c r="CK29" s="693">
        <v>20.903831633707277</v>
      </c>
      <c r="CL29" s="686">
        <v>1507.2136309763093</v>
      </c>
      <c r="CM29" s="691">
        <f>SUM(CJ29:CL29)</f>
        <v>1568.551228173387</v>
      </c>
      <c r="CN29" s="689">
        <v>32.514796033650271</v>
      </c>
      <c r="CO29" s="693">
        <v>54.063701586361972</v>
      </c>
      <c r="CP29" s="686">
        <v>1409.9094866713792</v>
      </c>
      <c r="CQ29" s="690">
        <f>SUM(CN29:CP29)</f>
        <v>1496.4879842913915</v>
      </c>
      <c r="CR29" s="691">
        <f>CQ29+CM29</f>
        <v>3065.0392124647788</v>
      </c>
      <c r="CS29" s="692">
        <v>39.52225994070438</v>
      </c>
      <c r="CT29" s="693">
        <v>19.992326011040948</v>
      </c>
      <c r="CU29" s="686">
        <v>1473.2362440064826</v>
      </c>
      <c r="CV29" s="691">
        <f>SUM(CS29:CU29)</f>
        <v>1532.750829958228</v>
      </c>
      <c r="CW29" s="689">
        <v>33.839706236042474</v>
      </c>
      <c r="CX29" s="693">
        <v>54.869181788754652</v>
      </c>
      <c r="CY29" s="686">
        <v>1467.3603610796704</v>
      </c>
      <c r="CZ29" s="690">
        <f>SUM(CW29:CY29)</f>
        <v>1556.0692491044674</v>
      </c>
      <c r="DA29" s="691">
        <f>CZ29+CV29</f>
        <v>3088.8200790626952</v>
      </c>
      <c r="DB29" s="692">
        <v>38.623274381350434</v>
      </c>
      <c r="DC29" s="693">
        <v>19.093340451687109</v>
      </c>
      <c r="DD29" s="686">
        <v>1439.725556336655</v>
      </c>
      <c r="DE29" s="691">
        <f>SUM(DB29:DD29)</f>
        <v>1497.4421711696925</v>
      </c>
      <c r="DF29" s="689">
        <v>35.176935667462985</v>
      </c>
      <c r="DG29" s="693">
        <v>55.665081220175139</v>
      </c>
      <c r="DH29" s="686">
        <v>1525.3454229962435</v>
      </c>
      <c r="DI29" s="690">
        <f>SUM(DF29:DH29)</f>
        <v>1616.1874398838818</v>
      </c>
      <c r="DJ29" s="691">
        <f>DI29+DE29</f>
        <v>3113.6296110535741</v>
      </c>
      <c r="DK29" s="692">
        <v>37.737924147597326</v>
      </c>
      <c r="DL29" s="693">
        <v>18.207990217933897</v>
      </c>
      <c r="DM29" s="686">
        <v>1406.723140610389</v>
      </c>
      <c r="DN29" s="691">
        <f>SUM(DK29:DM29)</f>
        <v>1462.6690549759203</v>
      </c>
      <c r="DO29" s="689">
        <v>36.525484581102923</v>
      </c>
      <c r="DP29" s="693">
        <v>56.45040013381513</v>
      </c>
      <c r="DQ29" s="686">
        <v>1583.8213213107708</v>
      </c>
      <c r="DR29" s="690">
        <f>SUM(DO29:DQ29)</f>
        <v>1676.7972060256889</v>
      </c>
      <c r="DS29" s="691">
        <f>DR29+DN29</f>
        <v>3139.4662610016094</v>
      </c>
      <c r="DT29" s="569"/>
      <c r="DU29" s="694"/>
      <c r="DV29" s="695"/>
      <c r="DW29" s="561"/>
      <c r="DX29" s="30">
        <f xml:space="preserve"> IF( SUM( EP29:JB29 ) = 0, 0, $EP$5 )</f>
        <v>0</v>
      </c>
      <c r="DY29" s="11"/>
      <c r="DZ29" s="561"/>
      <c r="EA29" s="162">
        <v>16</v>
      </c>
      <c r="EB29" s="163" t="s">
        <v>1973</v>
      </c>
      <c r="EC29" s="164" t="s">
        <v>1974</v>
      </c>
      <c r="ED29" s="444">
        <v>3</v>
      </c>
      <c r="EE29" s="696" t="s">
        <v>1975</v>
      </c>
      <c r="EF29" s="697" t="s">
        <v>1976</v>
      </c>
      <c r="EG29" s="698" t="s">
        <v>1977</v>
      </c>
      <c r="EH29" s="699" t="s">
        <v>1978</v>
      </c>
      <c r="EI29" s="700" t="s">
        <v>1979</v>
      </c>
      <c r="EJ29" s="697" t="s">
        <v>1980</v>
      </c>
      <c r="EK29" s="698" t="s">
        <v>1981</v>
      </c>
      <c r="EL29" s="701" t="s">
        <v>1982</v>
      </c>
      <c r="EM29" s="699" t="s">
        <v>1983</v>
      </c>
      <c r="EN29" s="566"/>
    </row>
    <row r="30" spans="1:144" ht="16.5" thickBot="1" x14ac:dyDescent="0.25">
      <c r="A30" s="561"/>
      <c r="B30" s="568"/>
      <c r="C30" s="568"/>
      <c r="D30" s="361"/>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8"/>
      <c r="AY30" s="568"/>
      <c r="AZ30" s="568"/>
      <c r="BA30" s="568"/>
      <c r="BB30" s="568"/>
      <c r="BC30" s="568"/>
      <c r="BD30" s="568"/>
      <c r="BE30" s="568"/>
      <c r="BF30" s="568"/>
      <c r="BG30" s="568"/>
      <c r="BH30" s="568"/>
      <c r="BI30" s="568"/>
      <c r="BJ30" s="568"/>
      <c r="BK30" s="568"/>
      <c r="BL30" s="568"/>
      <c r="BM30" s="568"/>
      <c r="BN30" s="568"/>
      <c r="BO30" s="568"/>
      <c r="BP30" s="568"/>
      <c r="BQ30" s="568"/>
      <c r="BR30" s="568"/>
      <c r="BS30" s="568"/>
      <c r="BT30" s="568"/>
      <c r="BU30" s="568"/>
      <c r="BV30" s="568"/>
      <c r="BW30" s="568"/>
      <c r="BX30" s="568"/>
      <c r="BY30" s="568"/>
      <c r="BZ30" s="568"/>
      <c r="CA30" s="568"/>
      <c r="CB30" s="568"/>
      <c r="CC30" s="568"/>
      <c r="CD30" s="568"/>
      <c r="CE30" s="568"/>
      <c r="CF30" s="568"/>
      <c r="CG30" s="568"/>
      <c r="CH30" s="568"/>
      <c r="CI30" s="568"/>
      <c r="CJ30" s="568"/>
      <c r="CK30" s="568"/>
      <c r="CL30" s="568"/>
      <c r="CM30" s="568"/>
      <c r="CN30" s="568"/>
      <c r="CO30" s="568"/>
      <c r="CP30" s="568"/>
      <c r="CQ30" s="568"/>
      <c r="CR30" s="568"/>
      <c r="CS30" s="568"/>
      <c r="CT30" s="568"/>
      <c r="CU30" s="568"/>
      <c r="CV30" s="568"/>
      <c r="CW30" s="568"/>
      <c r="CX30" s="568"/>
      <c r="CY30" s="568"/>
      <c r="CZ30" s="568"/>
      <c r="DA30" s="561"/>
      <c r="DB30" s="568"/>
      <c r="DC30" s="568"/>
      <c r="DD30" s="568"/>
      <c r="DE30" s="568"/>
      <c r="DF30" s="568"/>
      <c r="DG30" s="568"/>
      <c r="DH30" s="568"/>
      <c r="DI30" s="568"/>
      <c r="DJ30" s="568"/>
      <c r="DK30" s="568"/>
      <c r="DL30" s="568"/>
      <c r="DM30" s="568"/>
      <c r="DN30" s="568"/>
      <c r="DO30" s="568"/>
      <c r="DP30" s="568"/>
      <c r="DQ30" s="568"/>
      <c r="DR30" s="568"/>
      <c r="DS30" s="568"/>
      <c r="DT30" s="569"/>
      <c r="DU30" s="680"/>
      <c r="DV30" s="680"/>
      <c r="DW30" s="561"/>
      <c r="DX30" s="30"/>
      <c r="DY30" s="11"/>
      <c r="DZ30" s="561"/>
      <c r="EA30" s="566"/>
      <c r="EB30" s="566"/>
      <c r="EC30" s="566"/>
      <c r="ED30" s="566"/>
      <c r="EE30" s="566"/>
      <c r="EF30" s="566"/>
      <c r="EG30" s="566"/>
      <c r="EH30" s="566"/>
      <c r="EI30" s="566"/>
      <c r="EJ30" s="566"/>
      <c r="EK30" s="566"/>
      <c r="EL30" s="566"/>
      <c r="EM30" s="566"/>
      <c r="EN30" s="566"/>
    </row>
    <row r="31" spans="1:144" ht="16.5" thickBot="1" x14ac:dyDescent="0.25">
      <c r="A31" s="561"/>
      <c r="B31" s="682" t="s">
        <v>160</v>
      </c>
      <c r="C31" s="133" t="s">
        <v>1984</v>
      </c>
      <c r="D31" s="361"/>
      <c r="E31" s="568"/>
      <c r="F31" s="568"/>
      <c r="G31" s="568"/>
      <c r="H31" s="568"/>
      <c r="I31" s="568"/>
      <c r="J31" s="568"/>
      <c r="K31" s="568"/>
      <c r="L31" s="568"/>
      <c r="M31" s="568"/>
      <c r="N31" s="568"/>
      <c r="O31" s="702">
        <v>2013</v>
      </c>
      <c r="P31" s="568"/>
      <c r="Q31" s="568"/>
      <c r="R31" s="568"/>
      <c r="S31" s="568"/>
      <c r="T31" s="568"/>
      <c r="U31" s="568"/>
      <c r="V31" s="568"/>
      <c r="W31" s="568"/>
      <c r="X31" s="702">
        <v>2014</v>
      </c>
      <c r="Y31" s="703"/>
      <c r="Z31" s="703"/>
      <c r="AA31" s="703"/>
      <c r="AB31" s="703"/>
      <c r="AC31" s="703"/>
      <c r="AD31" s="703"/>
      <c r="AE31" s="703"/>
      <c r="AF31" s="703"/>
      <c r="AG31" s="702">
        <v>2015</v>
      </c>
      <c r="AH31" s="703"/>
      <c r="AI31" s="703"/>
      <c r="AJ31" s="703"/>
      <c r="AK31" s="703"/>
      <c r="AL31" s="703"/>
      <c r="AM31" s="703"/>
      <c r="AN31" s="703"/>
      <c r="AO31" s="703"/>
      <c r="AP31" s="702">
        <v>2016</v>
      </c>
      <c r="AQ31" s="703"/>
      <c r="AR31" s="703"/>
      <c r="AS31" s="703"/>
      <c r="AT31" s="703"/>
      <c r="AU31" s="703"/>
      <c r="AV31" s="703"/>
      <c r="AW31" s="703"/>
      <c r="AX31" s="703"/>
      <c r="AY31" s="702">
        <v>2017</v>
      </c>
      <c r="AZ31" s="703"/>
      <c r="BA31" s="703"/>
      <c r="BB31" s="703"/>
      <c r="BC31" s="703"/>
      <c r="BD31" s="703"/>
      <c r="BE31" s="703"/>
      <c r="BF31" s="703"/>
      <c r="BG31" s="703"/>
      <c r="BH31" s="702">
        <v>2018</v>
      </c>
      <c r="BI31" s="703"/>
      <c r="BJ31" s="704"/>
      <c r="BK31" s="704"/>
      <c r="BL31" s="704"/>
      <c r="BM31" s="704"/>
      <c r="BN31" s="704"/>
      <c r="BO31" s="704"/>
      <c r="BP31" s="704"/>
      <c r="BQ31" s="702">
        <v>2019</v>
      </c>
      <c r="BR31" s="704"/>
      <c r="BS31" s="704"/>
      <c r="BT31" s="704"/>
      <c r="BU31" s="704"/>
      <c r="BV31" s="704"/>
      <c r="BW31" s="704"/>
      <c r="BX31" s="704"/>
      <c r="BY31" s="704"/>
      <c r="BZ31" s="702">
        <v>2020</v>
      </c>
      <c r="CA31" s="704"/>
      <c r="CB31" s="704"/>
      <c r="CC31" s="704"/>
      <c r="CD31" s="704"/>
      <c r="CE31" s="704"/>
      <c r="CF31" s="704"/>
      <c r="CG31" s="704"/>
      <c r="CH31" s="704"/>
      <c r="CI31" s="702">
        <v>2021</v>
      </c>
      <c r="CJ31" s="704"/>
      <c r="CK31" s="704"/>
      <c r="CL31" s="704"/>
      <c r="CM31" s="704"/>
      <c r="CN31" s="704"/>
      <c r="CO31" s="704"/>
      <c r="CP31" s="704"/>
      <c r="CQ31" s="704"/>
      <c r="CR31" s="702">
        <v>2022</v>
      </c>
      <c r="CS31" s="704"/>
      <c r="CT31" s="704"/>
      <c r="CU31" s="704"/>
      <c r="CV31" s="705"/>
      <c r="CW31" s="705"/>
      <c r="CX31" s="705"/>
      <c r="CY31" s="705"/>
      <c r="CZ31" s="705"/>
      <c r="DA31" s="702">
        <v>2023</v>
      </c>
      <c r="DB31" s="705"/>
      <c r="DC31" s="705"/>
      <c r="DD31" s="705"/>
      <c r="DE31" s="704"/>
      <c r="DF31" s="704"/>
      <c r="DG31" s="704"/>
      <c r="DH31" s="704"/>
      <c r="DI31" s="704"/>
      <c r="DJ31" s="702">
        <v>2024</v>
      </c>
      <c r="DK31" s="704"/>
      <c r="DL31" s="704"/>
      <c r="DM31" s="704"/>
      <c r="DN31" s="704"/>
      <c r="DO31" s="704"/>
      <c r="DP31" s="704"/>
      <c r="DQ31" s="704"/>
      <c r="DR31" s="704"/>
      <c r="DS31" s="702">
        <v>2025</v>
      </c>
      <c r="DT31" s="569"/>
      <c r="DU31" s="706"/>
      <c r="DV31" s="707"/>
      <c r="DW31" s="561"/>
      <c r="DX31" s="30"/>
      <c r="DY31" s="11"/>
      <c r="DZ31" s="561"/>
      <c r="EA31" s="566"/>
      <c r="EB31" s="566"/>
      <c r="EC31" s="566"/>
      <c r="ED31" s="566"/>
      <c r="EE31" s="566"/>
      <c r="EF31" s="566"/>
      <c r="EG31" s="566"/>
      <c r="EH31" s="566"/>
      <c r="EI31" s="566"/>
      <c r="EJ31" s="566"/>
      <c r="EK31" s="566"/>
      <c r="EL31" s="566"/>
      <c r="EM31" s="566"/>
      <c r="EN31" s="566"/>
    </row>
    <row r="32" spans="1:144" ht="15.75" x14ac:dyDescent="0.2">
      <c r="A32" s="561"/>
      <c r="B32" s="708">
        <v>17</v>
      </c>
      <c r="C32" s="709" t="s">
        <v>1985</v>
      </c>
      <c r="D32" s="710" t="s">
        <v>1986</v>
      </c>
      <c r="E32" s="711" t="s">
        <v>33</v>
      </c>
      <c r="F32" s="712">
        <v>3</v>
      </c>
      <c r="G32" s="568"/>
      <c r="H32" s="568"/>
      <c r="I32" s="568"/>
      <c r="J32" s="568"/>
      <c r="K32" s="568"/>
      <c r="L32" s="568"/>
      <c r="M32" s="568"/>
      <c r="N32" s="568"/>
      <c r="O32" s="713">
        <v>0.89827706580101152</v>
      </c>
      <c r="P32" s="679"/>
      <c r="Q32" s="679"/>
      <c r="R32" s="679"/>
      <c r="S32" s="679"/>
      <c r="T32" s="679"/>
      <c r="U32" s="679"/>
      <c r="V32" s="679"/>
      <c r="W32" s="679"/>
      <c r="X32" s="713">
        <v>1.0286939288991879</v>
      </c>
      <c r="Y32" s="679"/>
      <c r="Z32" s="679"/>
      <c r="AA32" s="679"/>
      <c r="AB32" s="679"/>
      <c r="AC32" s="679"/>
      <c r="AD32" s="679"/>
      <c r="AE32" s="679"/>
      <c r="AF32" s="679"/>
      <c r="AG32" s="713">
        <v>1.1436642383869395</v>
      </c>
      <c r="AH32" s="679"/>
      <c r="AI32" s="679"/>
      <c r="AJ32" s="679"/>
      <c r="AK32" s="679"/>
      <c r="AL32" s="679"/>
      <c r="AM32" s="679"/>
      <c r="AN32" s="679"/>
      <c r="AO32" s="679"/>
      <c r="AP32" s="713">
        <v>0.9704807566592657</v>
      </c>
      <c r="AQ32" s="679"/>
      <c r="AR32" s="679"/>
      <c r="AS32" s="679"/>
      <c r="AT32" s="679"/>
      <c r="AU32" s="679"/>
      <c r="AV32" s="679"/>
      <c r="AW32" s="679"/>
      <c r="AX32" s="679"/>
      <c r="AY32" s="713">
        <v>1.2384935874542879</v>
      </c>
      <c r="AZ32" s="679"/>
      <c r="BA32" s="679"/>
      <c r="BB32" s="679"/>
      <c r="BC32" s="679"/>
      <c r="BD32" s="679"/>
      <c r="BE32" s="679"/>
      <c r="BF32" s="679"/>
      <c r="BG32" s="679"/>
      <c r="BH32" s="713">
        <v>1.0159956299999999</v>
      </c>
      <c r="BI32" s="714"/>
      <c r="BJ32" s="715"/>
      <c r="BK32" s="715"/>
      <c r="BL32" s="715"/>
      <c r="BM32" s="715"/>
      <c r="BN32" s="715"/>
      <c r="BO32" s="715"/>
      <c r="BP32" s="715"/>
      <c r="BQ32" s="713">
        <v>0.68479385803920001</v>
      </c>
      <c r="BR32" s="715"/>
      <c r="BS32" s="715"/>
      <c r="BT32" s="715"/>
      <c r="BU32" s="715"/>
      <c r="BV32" s="715"/>
      <c r="BW32" s="715"/>
      <c r="BX32" s="715"/>
      <c r="BY32" s="715"/>
      <c r="BZ32" s="713">
        <v>0.6972996818728</v>
      </c>
      <c r="CA32" s="715"/>
      <c r="CB32" s="715"/>
      <c r="CC32" s="715"/>
      <c r="CD32" s="715"/>
      <c r="CE32" s="715"/>
      <c r="CF32" s="715"/>
      <c r="CG32" s="715"/>
      <c r="CH32" s="715"/>
      <c r="CI32" s="713">
        <v>0.69771275050947845</v>
      </c>
      <c r="CJ32" s="715"/>
      <c r="CK32" s="715"/>
      <c r="CL32" s="715"/>
      <c r="CM32" s="715"/>
      <c r="CN32" s="715"/>
      <c r="CO32" s="715"/>
      <c r="CP32" s="715"/>
      <c r="CQ32" s="715"/>
      <c r="CR32" s="713">
        <v>0.70616640688999976</v>
      </c>
      <c r="CS32" s="715"/>
      <c r="CT32" s="715"/>
      <c r="CU32" s="715"/>
      <c r="CV32" s="715"/>
      <c r="CW32" s="715"/>
      <c r="CX32" s="715"/>
      <c r="CY32" s="715"/>
      <c r="CZ32" s="715"/>
      <c r="DA32" s="713">
        <v>0.41329622785353459</v>
      </c>
      <c r="DB32" s="715"/>
      <c r="DC32" s="715"/>
      <c r="DD32" s="715"/>
      <c r="DE32" s="715"/>
      <c r="DF32" s="715"/>
      <c r="DG32" s="715"/>
      <c r="DH32" s="715"/>
      <c r="DI32" s="715"/>
      <c r="DJ32" s="713">
        <v>0.41735493424720677</v>
      </c>
      <c r="DK32" s="715"/>
      <c r="DL32" s="715"/>
      <c r="DM32" s="715"/>
      <c r="DN32" s="715"/>
      <c r="DO32" s="715"/>
      <c r="DP32" s="715"/>
      <c r="DQ32" s="715"/>
      <c r="DR32" s="715"/>
      <c r="DS32" s="713">
        <v>0.42412718368845542</v>
      </c>
      <c r="DT32" s="569"/>
      <c r="DU32" s="716"/>
      <c r="DV32" s="717"/>
      <c r="DW32" s="561"/>
      <c r="DX32" s="30">
        <f xml:space="preserve"> IF( SUM( EP32:JB32 ) = 0, 0, $EP$5 )</f>
        <v>0</v>
      </c>
      <c r="DY32" s="11"/>
      <c r="DZ32" s="561"/>
      <c r="EA32" s="566"/>
      <c r="EB32" s="566"/>
      <c r="EC32" s="566"/>
      <c r="ED32" s="566"/>
      <c r="EE32" s="566"/>
      <c r="EF32" s="566"/>
      <c r="EG32" s="566"/>
      <c r="EH32" s="566"/>
      <c r="EI32" s="566"/>
      <c r="EJ32" s="566"/>
      <c r="EK32" s="566"/>
      <c r="EL32" s="566"/>
      <c r="EM32" s="566"/>
      <c r="EN32" s="566"/>
    </row>
    <row r="33" spans="1:144" ht="15.75" x14ac:dyDescent="0.2">
      <c r="A33" s="561"/>
      <c r="B33" s="46">
        <v>18</v>
      </c>
      <c r="C33" s="47" t="s">
        <v>1987</v>
      </c>
      <c r="D33" s="625" t="s">
        <v>1988</v>
      </c>
      <c r="E33" s="48" t="s">
        <v>33</v>
      </c>
      <c r="F33" s="64">
        <v>3</v>
      </c>
      <c r="G33" s="568"/>
      <c r="H33" s="568"/>
      <c r="I33" s="568"/>
      <c r="J33" s="568"/>
      <c r="K33" s="568"/>
      <c r="L33" s="568"/>
      <c r="M33" s="568"/>
      <c r="N33" s="568"/>
      <c r="O33" s="718">
        <v>0.1943375</v>
      </c>
      <c r="P33" s="679"/>
      <c r="Q33" s="679"/>
      <c r="R33" s="679"/>
      <c r="S33" s="679"/>
      <c r="T33" s="679"/>
      <c r="U33" s="679"/>
      <c r="V33" s="679"/>
      <c r="W33" s="679"/>
      <c r="X33" s="718">
        <v>0.18935248000000002</v>
      </c>
      <c r="Y33" s="679"/>
      <c r="Z33" s="679"/>
      <c r="AA33" s="679"/>
      <c r="AB33" s="679"/>
      <c r="AC33" s="679"/>
      <c r="AD33" s="679"/>
      <c r="AE33" s="679"/>
      <c r="AF33" s="679"/>
      <c r="AG33" s="718">
        <v>0.30061458000000002</v>
      </c>
      <c r="AH33" s="679"/>
      <c r="AI33" s="679"/>
      <c r="AJ33" s="679"/>
      <c r="AK33" s="679"/>
      <c r="AL33" s="679"/>
      <c r="AM33" s="679"/>
      <c r="AN33" s="679"/>
      <c r="AO33" s="679"/>
      <c r="AP33" s="718">
        <v>0.20797639000000001</v>
      </c>
      <c r="AQ33" s="679"/>
      <c r="AR33" s="679"/>
      <c r="AS33" s="679"/>
      <c r="AT33" s="679"/>
      <c r="AU33" s="679"/>
      <c r="AV33" s="679"/>
      <c r="AW33" s="679"/>
      <c r="AX33" s="679"/>
      <c r="AY33" s="718">
        <v>0.30171026000000001</v>
      </c>
      <c r="AZ33" s="679"/>
      <c r="BA33" s="679"/>
      <c r="BB33" s="679"/>
      <c r="BC33" s="679"/>
      <c r="BD33" s="679"/>
      <c r="BE33" s="679"/>
      <c r="BF33" s="679"/>
      <c r="BG33" s="679"/>
      <c r="BH33" s="718">
        <v>0.21879173000000002</v>
      </c>
      <c r="BI33" s="714"/>
      <c r="BJ33" s="715"/>
      <c r="BK33" s="715"/>
      <c r="BL33" s="715"/>
      <c r="BM33" s="715"/>
      <c r="BN33" s="715"/>
      <c r="BO33" s="715"/>
      <c r="BP33" s="715"/>
      <c r="BQ33" s="718">
        <v>0.3</v>
      </c>
      <c r="BR33" s="715"/>
      <c r="BS33" s="715"/>
      <c r="BT33" s="715"/>
      <c r="BU33" s="715"/>
      <c r="BV33" s="715"/>
      <c r="BW33" s="715"/>
      <c r="BX33" s="715"/>
      <c r="BY33" s="715"/>
      <c r="BZ33" s="718">
        <v>0.3</v>
      </c>
      <c r="CA33" s="715"/>
      <c r="CB33" s="715"/>
      <c r="CC33" s="715"/>
      <c r="CD33" s="715"/>
      <c r="CE33" s="715"/>
      <c r="CF33" s="715"/>
      <c r="CG33" s="715"/>
      <c r="CH33" s="715"/>
      <c r="CI33" s="718">
        <v>0.3</v>
      </c>
      <c r="CJ33" s="715"/>
      <c r="CK33" s="715"/>
      <c r="CL33" s="715"/>
      <c r="CM33" s="715"/>
      <c r="CN33" s="715"/>
      <c r="CO33" s="715"/>
      <c r="CP33" s="715"/>
      <c r="CQ33" s="715"/>
      <c r="CR33" s="718">
        <v>0.3</v>
      </c>
      <c r="CS33" s="715"/>
      <c r="CT33" s="715"/>
      <c r="CU33" s="715"/>
      <c r="CV33" s="715"/>
      <c r="CW33" s="715"/>
      <c r="CX33" s="715"/>
      <c r="CY33" s="715"/>
      <c r="CZ33" s="715"/>
      <c r="DA33" s="718">
        <v>0</v>
      </c>
      <c r="DB33" s="715"/>
      <c r="DC33" s="715"/>
      <c r="DD33" s="715"/>
      <c r="DE33" s="715"/>
      <c r="DF33" s="715"/>
      <c r="DG33" s="715"/>
      <c r="DH33" s="715"/>
      <c r="DI33" s="715"/>
      <c r="DJ33" s="718">
        <v>0</v>
      </c>
      <c r="DK33" s="715"/>
      <c r="DL33" s="715"/>
      <c r="DM33" s="715"/>
      <c r="DN33" s="715"/>
      <c r="DO33" s="715"/>
      <c r="DP33" s="715"/>
      <c r="DQ33" s="715"/>
      <c r="DR33" s="715"/>
      <c r="DS33" s="718">
        <v>0</v>
      </c>
      <c r="DT33" s="569"/>
      <c r="DU33" s="716"/>
      <c r="DV33" s="717"/>
      <c r="DW33" s="561"/>
      <c r="DX33" s="30">
        <f xml:space="preserve"> IF( SUM( EP33:JB33 ) = 0, 0, $EP$5 )</f>
        <v>0</v>
      </c>
      <c r="DY33" s="11"/>
      <c r="DZ33" s="561"/>
      <c r="EA33" s="566"/>
      <c r="EB33" s="566"/>
      <c r="EC33" s="566"/>
      <c r="ED33" s="566"/>
      <c r="EE33" s="566"/>
      <c r="EF33" s="566"/>
      <c r="EG33" s="566"/>
      <c r="EH33" s="566"/>
      <c r="EI33" s="566"/>
      <c r="EJ33" s="566"/>
      <c r="EK33" s="566"/>
      <c r="EL33" s="566"/>
      <c r="EM33" s="566"/>
      <c r="EN33" s="566"/>
    </row>
    <row r="34" spans="1:144" ht="15.75" x14ac:dyDescent="0.2">
      <c r="A34" s="561"/>
      <c r="B34" s="46">
        <v>19</v>
      </c>
      <c r="C34" s="47" t="s">
        <v>1989</v>
      </c>
      <c r="D34" s="625" t="s">
        <v>1990</v>
      </c>
      <c r="E34" s="48" t="s">
        <v>33</v>
      </c>
      <c r="F34" s="64">
        <v>3</v>
      </c>
      <c r="G34" s="568"/>
      <c r="H34" s="568"/>
      <c r="I34" s="568"/>
      <c r="J34" s="568"/>
      <c r="K34" s="568"/>
      <c r="L34" s="568"/>
      <c r="M34" s="568"/>
      <c r="N34" s="568"/>
      <c r="O34" s="719">
        <f>O32-O33</f>
        <v>0.70393956580101147</v>
      </c>
      <c r="P34" s="679"/>
      <c r="Q34" s="679"/>
      <c r="R34" s="679"/>
      <c r="S34" s="679"/>
      <c r="T34" s="679"/>
      <c r="U34" s="679"/>
      <c r="V34" s="679"/>
      <c r="W34" s="679"/>
      <c r="X34" s="719">
        <f>X32-X33</f>
        <v>0.83934144889918783</v>
      </c>
      <c r="Y34" s="679"/>
      <c r="Z34" s="679"/>
      <c r="AA34" s="679"/>
      <c r="AB34" s="679"/>
      <c r="AC34" s="679"/>
      <c r="AD34" s="679"/>
      <c r="AE34" s="679"/>
      <c r="AF34" s="679"/>
      <c r="AG34" s="719">
        <f>AG32-AG33</f>
        <v>0.84304965838693957</v>
      </c>
      <c r="AH34" s="679"/>
      <c r="AI34" s="679"/>
      <c r="AJ34" s="679"/>
      <c r="AK34" s="679"/>
      <c r="AL34" s="679"/>
      <c r="AM34" s="679"/>
      <c r="AN34" s="679"/>
      <c r="AO34" s="679"/>
      <c r="AP34" s="719">
        <f>AP32-AP33</f>
        <v>0.76250436665926569</v>
      </c>
      <c r="AQ34" s="679"/>
      <c r="AR34" s="679"/>
      <c r="AS34" s="679"/>
      <c r="AT34" s="679"/>
      <c r="AU34" s="679"/>
      <c r="AV34" s="679"/>
      <c r="AW34" s="679"/>
      <c r="AX34" s="679"/>
      <c r="AY34" s="719">
        <f>AY32-AY33</f>
        <v>0.93678332745428794</v>
      </c>
      <c r="AZ34" s="679"/>
      <c r="BA34" s="679"/>
      <c r="BB34" s="679"/>
      <c r="BC34" s="679"/>
      <c r="BD34" s="679"/>
      <c r="BE34" s="679"/>
      <c r="BF34" s="679"/>
      <c r="BG34" s="679"/>
      <c r="BH34" s="719">
        <f>BH32-BH33</f>
        <v>0.79720389999999997</v>
      </c>
      <c r="BI34" s="714"/>
      <c r="BJ34" s="715"/>
      <c r="BK34" s="715"/>
      <c r="BL34" s="715"/>
      <c r="BM34" s="715"/>
      <c r="BN34" s="715"/>
      <c r="BO34" s="715"/>
      <c r="BP34" s="715"/>
      <c r="BQ34" s="719">
        <f>BQ32-BQ33</f>
        <v>0.38479385803920002</v>
      </c>
      <c r="BR34" s="715"/>
      <c r="BS34" s="715"/>
      <c r="BT34" s="715"/>
      <c r="BU34" s="715"/>
      <c r="BV34" s="715"/>
      <c r="BW34" s="715"/>
      <c r="BX34" s="715"/>
      <c r="BY34" s="715"/>
      <c r="BZ34" s="719">
        <f>BZ32-BZ33</f>
        <v>0.39729968187280001</v>
      </c>
      <c r="CA34" s="715"/>
      <c r="CB34" s="715"/>
      <c r="CC34" s="715"/>
      <c r="CD34" s="715"/>
      <c r="CE34" s="715"/>
      <c r="CF34" s="715"/>
      <c r="CG34" s="715"/>
      <c r="CH34" s="715"/>
      <c r="CI34" s="719">
        <f>CI32-CI33</f>
        <v>0.39771275050947846</v>
      </c>
      <c r="CJ34" s="715"/>
      <c r="CK34" s="715"/>
      <c r="CL34" s="715"/>
      <c r="CM34" s="715"/>
      <c r="CN34" s="715"/>
      <c r="CO34" s="715"/>
      <c r="CP34" s="715"/>
      <c r="CQ34" s="715"/>
      <c r="CR34" s="719">
        <f>CR32-CR33</f>
        <v>0.40616640688999978</v>
      </c>
      <c r="CS34" s="715"/>
      <c r="CT34" s="715"/>
      <c r="CU34" s="715"/>
      <c r="CV34" s="715"/>
      <c r="CW34" s="715"/>
      <c r="CX34" s="715"/>
      <c r="CY34" s="715"/>
      <c r="CZ34" s="715"/>
      <c r="DA34" s="719">
        <f>DA32-DA33</f>
        <v>0.41329622785353459</v>
      </c>
      <c r="DB34" s="715"/>
      <c r="DC34" s="715"/>
      <c r="DD34" s="715"/>
      <c r="DE34" s="715"/>
      <c r="DF34" s="715"/>
      <c r="DG34" s="715"/>
      <c r="DH34" s="715"/>
      <c r="DI34" s="715"/>
      <c r="DJ34" s="719">
        <f>DJ32-DJ33</f>
        <v>0.41735493424720677</v>
      </c>
      <c r="DK34" s="715"/>
      <c r="DL34" s="715"/>
      <c r="DM34" s="715"/>
      <c r="DN34" s="715"/>
      <c r="DO34" s="715"/>
      <c r="DP34" s="715"/>
      <c r="DQ34" s="715"/>
      <c r="DR34" s="715"/>
      <c r="DS34" s="719">
        <f>DS32-DS33</f>
        <v>0.42412718368845542</v>
      </c>
      <c r="DT34" s="569"/>
      <c r="DU34" s="716" t="s">
        <v>1991</v>
      </c>
      <c r="DV34" s="717"/>
      <c r="DW34" s="561"/>
      <c r="DX34" s="30"/>
      <c r="DY34" s="11"/>
      <c r="DZ34" s="561"/>
      <c r="EA34" s="566"/>
      <c r="EB34" s="566"/>
      <c r="EC34" s="566"/>
      <c r="ED34" s="566"/>
      <c r="EE34" s="566"/>
      <c r="EF34" s="566"/>
      <c r="EG34" s="566"/>
      <c r="EH34" s="566"/>
      <c r="EI34" s="566"/>
      <c r="EJ34" s="566"/>
      <c r="EK34" s="566"/>
      <c r="EL34" s="566"/>
      <c r="EM34" s="566"/>
      <c r="EN34" s="566"/>
    </row>
    <row r="35" spans="1:144" ht="15.75" x14ac:dyDescent="0.2">
      <c r="A35" s="561"/>
      <c r="B35" s="46">
        <v>20</v>
      </c>
      <c r="C35" s="47" t="s">
        <v>1992</v>
      </c>
      <c r="D35" s="625" t="s">
        <v>1993</v>
      </c>
      <c r="E35" s="48" t="s">
        <v>33</v>
      </c>
      <c r="F35" s="64">
        <v>3</v>
      </c>
      <c r="G35" s="568"/>
      <c r="H35" s="568"/>
      <c r="I35" s="568"/>
      <c r="J35" s="568"/>
      <c r="K35" s="568"/>
      <c r="L35" s="568"/>
      <c r="M35" s="568"/>
      <c r="N35" s="568"/>
      <c r="O35" s="720">
        <v>0.80907703000000009</v>
      </c>
      <c r="P35" s="679"/>
      <c r="Q35" s="679"/>
      <c r="R35" s="679"/>
      <c r="S35" s="679"/>
      <c r="T35" s="679"/>
      <c r="U35" s="679"/>
      <c r="V35" s="679"/>
      <c r="W35" s="679"/>
      <c r="X35" s="720">
        <v>1.2</v>
      </c>
      <c r="Y35" s="679"/>
      <c r="Z35" s="679"/>
      <c r="AA35" s="679"/>
      <c r="AB35" s="679"/>
      <c r="AC35" s="679"/>
      <c r="AD35" s="679"/>
      <c r="AE35" s="679"/>
      <c r="AF35" s="679"/>
      <c r="AG35" s="720">
        <v>1.8812935100000001</v>
      </c>
      <c r="AH35" s="679"/>
      <c r="AI35" s="679"/>
      <c r="AJ35" s="679"/>
      <c r="AK35" s="679"/>
      <c r="AL35" s="679"/>
      <c r="AM35" s="679"/>
      <c r="AN35" s="679"/>
      <c r="AO35" s="679"/>
      <c r="AP35" s="720">
        <v>1.4603880000000005</v>
      </c>
      <c r="AQ35" s="679"/>
      <c r="AR35" s="679"/>
      <c r="AS35" s="679"/>
      <c r="AT35" s="679"/>
      <c r="AU35" s="679"/>
      <c r="AV35" s="679"/>
      <c r="AW35" s="679"/>
      <c r="AX35" s="679"/>
      <c r="AY35" s="720">
        <v>0.9220062</v>
      </c>
      <c r="AZ35" s="679"/>
      <c r="BA35" s="679"/>
      <c r="BB35" s="679"/>
      <c r="BC35" s="679"/>
      <c r="BD35" s="679"/>
      <c r="BE35" s="679"/>
      <c r="BF35" s="679"/>
      <c r="BG35" s="679"/>
      <c r="BH35" s="720">
        <v>1.50359</v>
      </c>
      <c r="BI35" s="714"/>
      <c r="BJ35" s="715"/>
      <c r="BK35" s="715"/>
      <c r="BL35" s="715"/>
      <c r="BM35" s="715"/>
      <c r="BN35" s="715"/>
      <c r="BO35" s="715"/>
      <c r="BP35" s="715"/>
      <c r="BQ35" s="720">
        <v>1.4756979999999997</v>
      </c>
      <c r="BR35" s="715"/>
      <c r="BS35" s="715"/>
      <c r="BT35" s="715"/>
      <c r="BU35" s="715"/>
      <c r="BV35" s="715"/>
      <c r="BW35" s="715"/>
      <c r="BX35" s="715"/>
      <c r="BY35" s="715"/>
      <c r="BZ35" s="720">
        <v>1.475698</v>
      </c>
      <c r="CA35" s="715"/>
      <c r="CB35" s="715"/>
      <c r="CC35" s="715"/>
      <c r="CD35" s="715"/>
      <c r="CE35" s="715"/>
      <c r="CF35" s="715"/>
      <c r="CG35" s="715"/>
      <c r="CH35" s="715"/>
      <c r="CI35" s="720">
        <v>1.5052119599999998</v>
      </c>
      <c r="CJ35" s="715"/>
      <c r="CK35" s="715"/>
      <c r="CL35" s="715"/>
      <c r="CM35" s="715"/>
      <c r="CN35" s="715"/>
      <c r="CO35" s="715"/>
      <c r="CP35" s="715"/>
      <c r="CQ35" s="715"/>
      <c r="CR35" s="720">
        <v>1.5353161992</v>
      </c>
      <c r="CS35" s="715"/>
      <c r="CT35" s="715"/>
      <c r="CU35" s="715"/>
      <c r="CV35" s="715"/>
      <c r="CW35" s="715"/>
      <c r="CX35" s="715"/>
      <c r="CY35" s="715"/>
      <c r="CZ35" s="715"/>
      <c r="DA35" s="720">
        <v>1.5660225231839999</v>
      </c>
      <c r="DB35" s="715"/>
      <c r="DC35" s="715"/>
      <c r="DD35" s="715"/>
      <c r="DE35" s="715"/>
      <c r="DF35" s="715"/>
      <c r="DG35" s="715"/>
      <c r="DH35" s="715"/>
      <c r="DI35" s="715"/>
      <c r="DJ35" s="720">
        <v>1.5973429736476801</v>
      </c>
      <c r="DK35" s="715"/>
      <c r="DL35" s="715"/>
      <c r="DM35" s="715"/>
      <c r="DN35" s="715"/>
      <c r="DO35" s="715"/>
      <c r="DP35" s="715"/>
      <c r="DQ35" s="715"/>
      <c r="DR35" s="715"/>
      <c r="DS35" s="720">
        <v>1.6292898331206338</v>
      </c>
      <c r="DT35" s="569"/>
      <c r="DU35" s="716"/>
      <c r="DV35" s="717"/>
      <c r="DW35" s="561"/>
      <c r="DX35" s="30">
        <f xml:space="preserve"> IF( SUM( EP35:JB35 ) = 0, 0, $EP$5 )</f>
        <v>0</v>
      </c>
      <c r="DY35" s="11"/>
      <c r="DZ35" s="561"/>
      <c r="EA35" s="566"/>
      <c r="EB35" s="566"/>
      <c r="EC35" s="566"/>
      <c r="ED35" s="566"/>
      <c r="EE35" s="566"/>
      <c r="EF35" s="566"/>
      <c r="EG35" s="566"/>
      <c r="EH35" s="566"/>
      <c r="EI35" s="566"/>
      <c r="EJ35" s="566"/>
      <c r="EK35" s="566"/>
      <c r="EL35" s="566"/>
      <c r="EM35" s="566"/>
      <c r="EN35" s="566"/>
    </row>
    <row r="36" spans="1:144" ht="15.75" x14ac:dyDescent="0.2">
      <c r="A36" s="561"/>
      <c r="B36" s="46">
        <v>21</v>
      </c>
      <c r="C36" s="47" t="s">
        <v>1994</v>
      </c>
      <c r="D36" s="625" t="s">
        <v>1995</v>
      </c>
      <c r="E36" s="48" t="s">
        <v>33</v>
      </c>
      <c r="F36" s="64">
        <v>3</v>
      </c>
      <c r="G36" s="568"/>
      <c r="H36" s="568"/>
      <c r="I36" s="568"/>
      <c r="J36" s="568"/>
      <c r="K36" s="568"/>
      <c r="L36" s="568"/>
      <c r="M36" s="568"/>
      <c r="N36" s="568"/>
      <c r="O36" s="718">
        <v>0</v>
      </c>
      <c r="P36" s="679"/>
      <c r="Q36" s="679"/>
      <c r="R36" s="679"/>
      <c r="S36" s="679"/>
      <c r="T36" s="679"/>
      <c r="U36" s="679"/>
      <c r="V36" s="679"/>
      <c r="W36" s="679"/>
      <c r="X36" s="718">
        <v>0</v>
      </c>
      <c r="Y36" s="679"/>
      <c r="Z36" s="679"/>
      <c r="AA36" s="679"/>
      <c r="AB36" s="679"/>
      <c r="AC36" s="679"/>
      <c r="AD36" s="679"/>
      <c r="AE36" s="679"/>
      <c r="AF36" s="679"/>
      <c r="AG36" s="718">
        <v>0</v>
      </c>
      <c r="AH36" s="679"/>
      <c r="AI36" s="679"/>
      <c r="AJ36" s="679"/>
      <c r="AK36" s="679"/>
      <c r="AL36" s="679"/>
      <c r="AM36" s="679"/>
      <c r="AN36" s="679"/>
      <c r="AO36" s="679"/>
      <c r="AP36" s="718">
        <v>0</v>
      </c>
      <c r="AQ36" s="679"/>
      <c r="AR36" s="679"/>
      <c r="AS36" s="679"/>
      <c r="AT36" s="679"/>
      <c r="AU36" s="679"/>
      <c r="AV36" s="679"/>
      <c r="AW36" s="679"/>
      <c r="AX36" s="679"/>
      <c r="AY36" s="718">
        <v>0</v>
      </c>
      <c r="AZ36" s="679"/>
      <c r="BA36" s="679"/>
      <c r="BB36" s="679"/>
      <c r="BC36" s="679"/>
      <c r="BD36" s="679"/>
      <c r="BE36" s="679"/>
      <c r="BF36" s="679"/>
      <c r="BG36" s="679"/>
      <c r="BH36" s="718">
        <v>0</v>
      </c>
      <c r="BI36" s="714"/>
      <c r="BJ36" s="715"/>
      <c r="BK36" s="715"/>
      <c r="BL36" s="715"/>
      <c r="BM36" s="715"/>
      <c r="BN36" s="715"/>
      <c r="BO36" s="715"/>
      <c r="BP36" s="715"/>
      <c r="BQ36" s="718">
        <v>0</v>
      </c>
      <c r="BR36" s="715"/>
      <c r="BS36" s="715"/>
      <c r="BT36" s="715"/>
      <c r="BU36" s="715"/>
      <c r="BV36" s="715"/>
      <c r="BW36" s="715"/>
      <c r="BX36" s="715"/>
      <c r="BY36" s="715"/>
      <c r="BZ36" s="718">
        <v>0</v>
      </c>
      <c r="CA36" s="715"/>
      <c r="CB36" s="715"/>
      <c r="CC36" s="715"/>
      <c r="CD36" s="715"/>
      <c r="CE36" s="715"/>
      <c r="CF36" s="715"/>
      <c r="CG36" s="715"/>
      <c r="CH36" s="715"/>
      <c r="CI36" s="718">
        <v>0</v>
      </c>
      <c r="CJ36" s="715"/>
      <c r="CK36" s="715"/>
      <c r="CL36" s="715"/>
      <c r="CM36" s="715"/>
      <c r="CN36" s="715"/>
      <c r="CO36" s="715"/>
      <c r="CP36" s="715"/>
      <c r="CQ36" s="715"/>
      <c r="CR36" s="718">
        <v>0</v>
      </c>
      <c r="CS36" s="715"/>
      <c r="CT36" s="715"/>
      <c r="CU36" s="715"/>
      <c r="CV36" s="715"/>
      <c r="CW36" s="715"/>
      <c r="CX36" s="715"/>
      <c r="CY36" s="715"/>
      <c r="CZ36" s="715"/>
      <c r="DA36" s="718">
        <v>0</v>
      </c>
      <c r="DB36" s="715"/>
      <c r="DC36" s="715"/>
      <c r="DD36" s="715"/>
      <c r="DE36" s="715"/>
      <c r="DF36" s="715"/>
      <c r="DG36" s="715"/>
      <c r="DH36" s="715"/>
      <c r="DI36" s="715"/>
      <c r="DJ36" s="718">
        <v>0</v>
      </c>
      <c r="DK36" s="715"/>
      <c r="DL36" s="715"/>
      <c r="DM36" s="715"/>
      <c r="DN36" s="715"/>
      <c r="DO36" s="715"/>
      <c r="DP36" s="715"/>
      <c r="DQ36" s="715"/>
      <c r="DR36" s="715"/>
      <c r="DS36" s="718">
        <v>0</v>
      </c>
      <c r="DT36" s="569"/>
      <c r="DU36" s="716"/>
      <c r="DV36" s="717"/>
      <c r="DW36" s="561"/>
      <c r="DX36" s="30">
        <f xml:space="preserve"> IF( SUM( EP36:JB36 ) = 0, 0, $EP$5 )</f>
        <v>0</v>
      </c>
      <c r="DY36" s="11"/>
      <c r="DZ36" s="561"/>
      <c r="EA36" s="566"/>
      <c r="EB36" s="566"/>
      <c r="EC36" s="566"/>
      <c r="ED36" s="566"/>
      <c r="EE36" s="566"/>
      <c r="EF36" s="566"/>
      <c r="EG36" s="566"/>
      <c r="EH36" s="566"/>
      <c r="EI36" s="566"/>
      <c r="EJ36" s="566"/>
      <c r="EK36" s="566"/>
      <c r="EL36" s="566"/>
      <c r="EM36" s="566"/>
      <c r="EN36" s="566"/>
    </row>
    <row r="37" spans="1:144" ht="15.75" x14ac:dyDescent="0.2">
      <c r="A37" s="561"/>
      <c r="B37" s="46">
        <v>22</v>
      </c>
      <c r="C37" s="47" t="s">
        <v>1996</v>
      </c>
      <c r="D37" s="625" t="s">
        <v>1997</v>
      </c>
      <c r="E37" s="48" t="s">
        <v>33</v>
      </c>
      <c r="F37" s="64">
        <v>3</v>
      </c>
      <c r="G37" s="568"/>
      <c r="H37" s="568"/>
      <c r="I37" s="568"/>
      <c r="J37" s="568"/>
      <c r="K37" s="568"/>
      <c r="L37" s="568"/>
      <c r="M37" s="568"/>
      <c r="N37" s="568"/>
      <c r="O37" s="721">
        <f>O35-O36</f>
        <v>0.80907703000000009</v>
      </c>
      <c r="P37" s="679"/>
      <c r="Q37" s="679"/>
      <c r="R37" s="679"/>
      <c r="S37" s="679"/>
      <c r="T37" s="679"/>
      <c r="U37" s="679"/>
      <c r="V37" s="679"/>
      <c r="W37" s="679"/>
      <c r="X37" s="721">
        <f>X35-X36</f>
        <v>1.2</v>
      </c>
      <c r="Y37" s="679"/>
      <c r="Z37" s="679"/>
      <c r="AA37" s="679"/>
      <c r="AB37" s="679"/>
      <c r="AC37" s="679"/>
      <c r="AD37" s="679"/>
      <c r="AE37" s="679"/>
      <c r="AF37" s="679"/>
      <c r="AG37" s="721">
        <f>AG35-AG36</f>
        <v>1.8812935100000001</v>
      </c>
      <c r="AH37" s="679"/>
      <c r="AI37" s="679"/>
      <c r="AJ37" s="679"/>
      <c r="AK37" s="679"/>
      <c r="AL37" s="679"/>
      <c r="AM37" s="679"/>
      <c r="AN37" s="679"/>
      <c r="AO37" s="679"/>
      <c r="AP37" s="721">
        <f>AP35-AP36</f>
        <v>1.4603880000000005</v>
      </c>
      <c r="AQ37" s="679"/>
      <c r="AR37" s="679"/>
      <c r="AS37" s="679"/>
      <c r="AT37" s="679"/>
      <c r="AU37" s="679"/>
      <c r="AV37" s="679"/>
      <c r="AW37" s="679"/>
      <c r="AX37" s="679"/>
      <c r="AY37" s="721">
        <f>AY35-AY36</f>
        <v>0.9220062</v>
      </c>
      <c r="AZ37" s="679"/>
      <c r="BA37" s="679"/>
      <c r="BB37" s="679"/>
      <c r="BC37" s="679"/>
      <c r="BD37" s="679"/>
      <c r="BE37" s="679"/>
      <c r="BF37" s="679"/>
      <c r="BG37" s="679"/>
      <c r="BH37" s="721">
        <f>BH35-BH36</f>
        <v>1.50359</v>
      </c>
      <c r="BI37" s="714"/>
      <c r="BJ37" s="715"/>
      <c r="BK37" s="715"/>
      <c r="BL37" s="715"/>
      <c r="BM37" s="715"/>
      <c r="BN37" s="715"/>
      <c r="BO37" s="715"/>
      <c r="BP37" s="715"/>
      <c r="BQ37" s="721">
        <f>BQ35-BQ36</f>
        <v>1.4756979999999997</v>
      </c>
      <c r="BR37" s="715"/>
      <c r="BS37" s="715"/>
      <c r="BT37" s="715"/>
      <c r="BU37" s="715"/>
      <c r="BV37" s="715"/>
      <c r="BW37" s="715"/>
      <c r="BX37" s="715"/>
      <c r="BY37" s="715"/>
      <c r="BZ37" s="721">
        <f>BZ35-BZ36</f>
        <v>1.475698</v>
      </c>
      <c r="CA37" s="715"/>
      <c r="CB37" s="715"/>
      <c r="CC37" s="715"/>
      <c r="CD37" s="715"/>
      <c r="CE37" s="715"/>
      <c r="CF37" s="715"/>
      <c r="CG37" s="715"/>
      <c r="CH37" s="715"/>
      <c r="CI37" s="721">
        <f>CI35-CI36</f>
        <v>1.5052119599999998</v>
      </c>
      <c r="CJ37" s="715"/>
      <c r="CK37" s="715"/>
      <c r="CL37" s="715"/>
      <c r="CM37" s="715"/>
      <c r="CN37" s="715"/>
      <c r="CO37" s="715"/>
      <c r="CP37" s="715"/>
      <c r="CQ37" s="715"/>
      <c r="CR37" s="721">
        <f>CR35-CR36</f>
        <v>1.5353161992</v>
      </c>
      <c r="CS37" s="715"/>
      <c r="CT37" s="715"/>
      <c r="CU37" s="715"/>
      <c r="CV37" s="683"/>
      <c r="CW37" s="683"/>
      <c r="CX37" s="683"/>
      <c r="CY37" s="683"/>
      <c r="CZ37" s="683"/>
      <c r="DA37" s="721">
        <f>DA35-DA36</f>
        <v>1.5660225231839999</v>
      </c>
      <c r="DB37" s="683"/>
      <c r="DC37" s="683"/>
      <c r="DD37" s="683"/>
      <c r="DE37" s="715"/>
      <c r="DF37" s="715"/>
      <c r="DG37" s="715"/>
      <c r="DH37" s="715"/>
      <c r="DI37" s="715"/>
      <c r="DJ37" s="721">
        <f>DJ35-DJ36</f>
        <v>1.5973429736476801</v>
      </c>
      <c r="DK37" s="715"/>
      <c r="DL37" s="715"/>
      <c r="DM37" s="715"/>
      <c r="DN37" s="715"/>
      <c r="DO37" s="715"/>
      <c r="DP37" s="715"/>
      <c r="DQ37" s="715"/>
      <c r="DR37" s="715"/>
      <c r="DS37" s="721">
        <f>DS35-DS36</f>
        <v>1.6292898331206338</v>
      </c>
      <c r="DT37" s="569"/>
      <c r="DU37" s="716" t="s">
        <v>1998</v>
      </c>
      <c r="DV37" s="717"/>
      <c r="DW37" s="561"/>
      <c r="DX37" s="30"/>
      <c r="DY37" s="11"/>
      <c r="DZ37" s="561"/>
      <c r="EA37" s="566"/>
      <c r="EB37" s="566"/>
      <c r="EC37" s="566"/>
      <c r="ED37" s="566"/>
      <c r="EE37" s="566"/>
      <c r="EF37" s="566"/>
      <c r="EG37" s="566"/>
      <c r="EH37" s="566"/>
      <c r="EI37" s="566"/>
      <c r="EJ37" s="566"/>
      <c r="EK37" s="566"/>
      <c r="EL37" s="566"/>
      <c r="EM37" s="566"/>
      <c r="EN37" s="566"/>
    </row>
    <row r="38" spans="1:144" ht="16.5" thickBot="1" x14ac:dyDescent="0.25">
      <c r="A38" s="626"/>
      <c r="B38" s="80">
        <v>23</v>
      </c>
      <c r="C38" s="722" t="s">
        <v>1999</v>
      </c>
      <c r="D38" s="153" t="s">
        <v>2000</v>
      </c>
      <c r="E38" s="82" t="s">
        <v>33</v>
      </c>
      <c r="F38" s="384">
        <v>3</v>
      </c>
      <c r="G38" s="568"/>
      <c r="H38" s="568"/>
      <c r="I38" s="568"/>
      <c r="J38" s="568"/>
      <c r="K38" s="568"/>
      <c r="L38" s="568"/>
      <c r="M38" s="568"/>
      <c r="N38" s="568"/>
      <c r="O38" s="723">
        <f>O34+O37</f>
        <v>1.5130165958010116</v>
      </c>
      <c r="P38" s="679"/>
      <c r="Q38" s="679"/>
      <c r="R38" s="679"/>
      <c r="S38" s="679"/>
      <c r="T38" s="679"/>
      <c r="U38" s="679"/>
      <c r="V38" s="679"/>
      <c r="W38" s="679"/>
      <c r="X38" s="723">
        <f>X34+X37</f>
        <v>2.0393414488991879</v>
      </c>
      <c r="Y38" s="679"/>
      <c r="Z38" s="679"/>
      <c r="AA38" s="679"/>
      <c r="AB38" s="679"/>
      <c r="AC38" s="679"/>
      <c r="AD38" s="679"/>
      <c r="AE38" s="679"/>
      <c r="AF38" s="679"/>
      <c r="AG38" s="723">
        <f>AG34+AG37</f>
        <v>2.7243431683869397</v>
      </c>
      <c r="AH38" s="679"/>
      <c r="AI38" s="679"/>
      <c r="AJ38" s="679"/>
      <c r="AK38" s="679"/>
      <c r="AL38" s="679"/>
      <c r="AM38" s="679"/>
      <c r="AN38" s="679"/>
      <c r="AO38" s="679"/>
      <c r="AP38" s="723">
        <f>AP34+AP37</f>
        <v>2.2228923666592664</v>
      </c>
      <c r="AQ38" s="679"/>
      <c r="AR38" s="679"/>
      <c r="AS38" s="679"/>
      <c r="AT38" s="679"/>
      <c r="AU38" s="679"/>
      <c r="AV38" s="679"/>
      <c r="AW38" s="679"/>
      <c r="AX38" s="679"/>
      <c r="AY38" s="723">
        <f>AY34+AY37</f>
        <v>1.858789527454288</v>
      </c>
      <c r="AZ38" s="679"/>
      <c r="BA38" s="679"/>
      <c r="BB38" s="679"/>
      <c r="BC38" s="679"/>
      <c r="BD38" s="679"/>
      <c r="BE38" s="679"/>
      <c r="BF38" s="679"/>
      <c r="BG38" s="679"/>
      <c r="BH38" s="723">
        <f>BH34+BH37</f>
        <v>2.3007938999999999</v>
      </c>
      <c r="BI38" s="679"/>
      <c r="BJ38" s="683"/>
      <c r="BK38" s="683"/>
      <c r="BL38" s="683"/>
      <c r="BM38" s="683"/>
      <c r="BN38" s="683"/>
      <c r="BO38" s="683"/>
      <c r="BP38" s="683"/>
      <c r="BQ38" s="723">
        <f>BQ34+BQ37</f>
        <v>1.8604918580391998</v>
      </c>
      <c r="BR38" s="683"/>
      <c r="BS38" s="683"/>
      <c r="BT38" s="683"/>
      <c r="BU38" s="683"/>
      <c r="BV38" s="683"/>
      <c r="BW38" s="683"/>
      <c r="BX38" s="683"/>
      <c r="BY38" s="683"/>
      <c r="BZ38" s="723">
        <f>BZ34+BZ37</f>
        <v>1.8729976818728</v>
      </c>
      <c r="CA38" s="683"/>
      <c r="CB38" s="683"/>
      <c r="CC38" s="683"/>
      <c r="CD38" s="683"/>
      <c r="CE38" s="683"/>
      <c r="CF38" s="683"/>
      <c r="CG38" s="683"/>
      <c r="CH38" s="683"/>
      <c r="CI38" s="723">
        <f>CI34+CI37</f>
        <v>1.9029247105094782</v>
      </c>
      <c r="CJ38" s="683"/>
      <c r="CK38" s="683"/>
      <c r="CL38" s="683"/>
      <c r="CM38" s="683"/>
      <c r="CN38" s="683"/>
      <c r="CO38" s="683"/>
      <c r="CP38" s="683"/>
      <c r="CQ38" s="683"/>
      <c r="CR38" s="723">
        <f>CR34+CR37</f>
        <v>1.9414826060899997</v>
      </c>
      <c r="CS38" s="683"/>
      <c r="CT38" s="683"/>
      <c r="CU38" s="683"/>
      <c r="CV38" s="683"/>
      <c r="CW38" s="683"/>
      <c r="CX38" s="683"/>
      <c r="CY38" s="683"/>
      <c r="CZ38" s="683"/>
      <c r="DA38" s="723">
        <f>DA34+DA37</f>
        <v>1.9793187510375345</v>
      </c>
      <c r="DB38" s="683"/>
      <c r="DC38" s="683"/>
      <c r="DD38" s="683"/>
      <c r="DE38" s="683"/>
      <c r="DF38" s="683"/>
      <c r="DG38" s="683"/>
      <c r="DH38" s="683"/>
      <c r="DI38" s="683"/>
      <c r="DJ38" s="723">
        <f>DJ34+DJ37</f>
        <v>2.0146979078948868</v>
      </c>
      <c r="DK38" s="683"/>
      <c r="DL38" s="683"/>
      <c r="DM38" s="683"/>
      <c r="DN38" s="683"/>
      <c r="DO38" s="683"/>
      <c r="DP38" s="683"/>
      <c r="DQ38" s="683"/>
      <c r="DR38" s="683"/>
      <c r="DS38" s="723">
        <f>DS34+DS37</f>
        <v>2.0534170168090893</v>
      </c>
      <c r="DT38" s="569"/>
      <c r="DU38" s="724" t="s">
        <v>2001</v>
      </c>
      <c r="DV38" s="725"/>
      <c r="DW38" s="626"/>
      <c r="DX38" s="30"/>
      <c r="DY38" s="11"/>
      <c r="DZ38" s="626"/>
      <c r="EA38" s="637"/>
      <c r="EB38" s="637"/>
      <c r="EC38" s="637"/>
      <c r="ED38" s="637"/>
      <c r="EE38" s="637"/>
      <c r="EF38" s="637"/>
      <c r="EG38" s="637"/>
      <c r="EH38" s="637"/>
      <c r="EI38" s="637"/>
      <c r="EJ38" s="637"/>
      <c r="EK38" s="637"/>
      <c r="EL38" s="637"/>
      <c r="EM38" s="637"/>
      <c r="EN38" s="637"/>
    </row>
    <row r="39" spans="1:144" ht="16.5" thickBot="1" x14ac:dyDescent="0.25">
      <c r="A39" s="561"/>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568"/>
      <c r="BE39" s="568"/>
      <c r="BF39" s="568"/>
      <c r="BG39" s="568"/>
      <c r="BH39" s="568"/>
      <c r="BI39" s="568"/>
      <c r="BJ39" s="569"/>
      <c r="BK39" s="569"/>
      <c r="BL39" s="569"/>
      <c r="BM39" s="569"/>
      <c r="BN39" s="569"/>
      <c r="BO39" s="569"/>
      <c r="BP39" s="569"/>
      <c r="BQ39" s="569"/>
      <c r="BR39" s="569"/>
      <c r="BS39" s="569"/>
      <c r="BT39" s="569"/>
      <c r="BU39" s="569"/>
      <c r="BV39" s="569"/>
      <c r="BW39" s="569"/>
      <c r="BX39" s="569"/>
      <c r="BY39" s="569"/>
      <c r="BZ39" s="569"/>
      <c r="CA39" s="569"/>
      <c r="CB39" s="569"/>
      <c r="CC39" s="569"/>
      <c r="CD39" s="569"/>
      <c r="CE39" s="569"/>
      <c r="CF39" s="569"/>
      <c r="CG39" s="569"/>
      <c r="CH39" s="569"/>
      <c r="CI39" s="569"/>
      <c r="CJ39" s="569"/>
      <c r="CK39" s="569"/>
      <c r="CL39" s="569"/>
      <c r="CM39" s="569"/>
      <c r="CN39" s="569"/>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680"/>
      <c r="DV39" s="680"/>
      <c r="DW39" s="561"/>
      <c r="DX39" s="30"/>
      <c r="DY39" s="11"/>
      <c r="DZ39" s="561"/>
      <c r="EA39" s="566"/>
      <c r="EB39" s="566"/>
      <c r="EC39" s="566"/>
      <c r="ED39" s="566"/>
      <c r="EE39" s="566"/>
      <c r="EF39" s="566"/>
      <c r="EG39" s="566"/>
      <c r="EH39" s="566"/>
      <c r="EI39" s="566"/>
      <c r="EJ39" s="566"/>
      <c r="EK39" s="566"/>
      <c r="EL39" s="566"/>
      <c r="EM39" s="566"/>
      <c r="EN39" s="566"/>
    </row>
    <row r="40" spans="1:144" ht="16.5" thickBot="1" x14ac:dyDescent="0.25">
      <c r="A40" s="561"/>
      <c r="B40" s="682" t="s">
        <v>180</v>
      </c>
      <c r="C40" s="133" t="s">
        <v>2002</v>
      </c>
      <c r="D40" s="568"/>
      <c r="E40" s="568"/>
      <c r="F40" s="568"/>
      <c r="G40" s="568"/>
      <c r="H40" s="568"/>
      <c r="I40" s="568"/>
      <c r="J40" s="568"/>
      <c r="K40" s="568"/>
      <c r="L40" s="568"/>
      <c r="M40" s="568"/>
      <c r="N40" s="568"/>
      <c r="O40" s="702">
        <v>2013</v>
      </c>
      <c r="P40" s="568"/>
      <c r="Q40" s="568"/>
      <c r="R40" s="568"/>
      <c r="S40" s="568"/>
      <c r="T40" s="568"/>
      <c r="U40" s="568"/>
      <c r="V40" s="568"/>
      <c r="W40" s="568"/>
      <c r="X40" s="702">
        <v>2014</v>
      </c>
      <c r="Y40" s="703"/>
      <c r="Z40" s="703"/>
      <c r="AA40" s="703"/>
      <c r="AB40" s="703"/>
      <c r="AC40" s="703"/>
      <c r="AD40" s="703"/>
      <c r="AE40" s="703"/>
      <c r="AF40" s="703"/>
      <c r="AG40" s="702">
        <v>2015</v>
      </c>
      <c r="AH40" s="703"/>
      <c r="AI40" s="703"/>
      <c r="AJ40" s="703"/>
      <c r="AK40" s="703"/>
      <c r="AL40" s="703"/>
      <c r="AM40" s="703"/>
      <c r="AN40" s="703"/>
      <c r="AO40" s="703"/>
      <c r="AP40" s="702">
        <v>2016</v>
      </c>
      <c r="AQ40" s="703"/>
      <c r="AR40" s="703"/>
      <c r="AS40" s="703"/>
      <c r="AT40" s="703"/>
      <c r="AU40" s="703"/>
      <c r="AV40" s="703"/>
      <c r="AW40" s="703"/>
      <c r="AX40" s="703"/>
      <c r="AY40" s="702">
        <v>2017</v>
      </c>
      <c r="AZ40" s="703"/>
      <c r="BA40" s="703"/>
      <c r="BB40" s="703"/>
      <c r="BC40" s="703"/>
      <c r="BD40" s="703"/>
      <c r="BE40" s="703"/>
      <c r="BF40" s="703"/>
      <c r="BG40" s="703"/>
      <c r="BH40" s="702">
        <v>2018</v>
      </c>
      <c r="BI40" s="703"/>
      <c r="BJ40" s="704"/>
      <c r="BK40" s="704"/>
      <c r="BL40" s="704"/>
      <c r="BM40" s="704"/>
      <c r="BN40" s="704"/>
      <c r="BO40" s="704"/>
      <c r="BP40" s="704"/>
      <c r="BQ40" s="702">
        <v>2019</v>
      </c>
      <c r="BR40" s="704"/>
      <c r="BS40" s="704"/>
      <c r="BT40" s="704"/>
      <c r="BU40" s="704"/>
      <c r="BV40" s="704"/>
      <c r="BW40" s="704"/>
      <c r="BX40" s="704"/>
      <c r="BY40" s="704"/>
      <c r="BZ40" s="702">
        <v>2020</v>
      </c>
      <c r="CA40" s="704"/>
      <c r="CB40" s="704"/>
      <c r="CC40" s="704"/>
      <c r="CD40" s="704"/>
      <c r="CE40" s="704"/>
      <c r="CF40" s="704"/>
      <c r="CG40" s="704"/>
      <c r="CH40" s="704"/>
      <c r="CI40" s="702">
        <v>2021</v>
      </c>
      <c r="CJ40" s="704"/>
      <c r="CK40" s="704"/>
      <c r="CL40" s="704"/>
      <c r="CM40" s="704"/>
      <c r="CN40" s="704"/>
      <c r="CO40" s="704"/>
      <c r="CP40" s="704"/>
      <c r="CQ40" s="704"/>
      <c r="CR40" s="702">
        <v>2022</v>
      </c>
      <c r="CS40" s="704"/>
      <c r="CT40" s="704"/>
      <c r="CU40" s="704"/>
      <c r="CV40" s="705"/>
      <c r="CW40" s="705"/>
      <c r="CX40" s="705"/>
      <c r="CY40" s="705"/>
      <c r="CZ40" s="705"/>
      <c r="DA40" s="702">
        <v>2023</v>
      </c>
      <c r="DB40" s="705"/>
      <c r="DC40" s="705"/>
      <c r="DD40" s="705"/>
      <c r="DE40" s="704"/>
      <c r="DF40" s="704"/>
      <c r="DG40" s="704"/>
      <c r="DH40" s="704"/>
      <c r="DI40" s="704"/>
      <c r="DJ40" s="702">
        <v>2024</v>
      </c>
      <c r="DK40" s="704"/>
      <c r="DL40" s="704"/>
      <c r="DM40" s="704"/>
      <c r="DN40" s="704"/>
      <c r="DO40" s="704"/>
      <c r="DP40" s="704"/>
      <c r="DQ40" s="704"/>
      <c r="DR40" s="704"/>
      <c r="DS40" s="702">
        <v>2025</v>
      </c>
      <c r="DT40" s="569"/>
      <c r="DU40" s="706"/>
      <c r="DV40" s="707"/>
      <c r="DW40" s="561"/>
      <c r="DX40" s="30"/>
      <c r="DY40" s="11"/>
      <c r="DZ40" s="561"/>
      <c r="EA40" s="566"/>
      <c r="EB40" s="566"/>
      <c r="EC40" s="566"/>
      <c r="ED40" s="566"/>
      <c r="EE40" s="566"/>
      <c r="EF40" s="566"/>
      <c r="EG40" s="566"/>
      <c r="EH40" s="566"/>
      <c r="EI40" s="566"/>
      <c r="EJ40" s="566"/>
      <c r="EK40" s="566"/>
      <c r="EL40" s="566"/>
      <c r="EM40" s="566"/>
      <c r="EN40" s="566"/>
    </row>
    <row r="41" spans="1:144" ht="25.5" x14ac:dyDescent="0.2">
      <c r="A41" s="561"/>
      <c r="B41" s="708">
        <v>24</v>
      </c>
      <c r="C41" s="726" t="s">
        <v>2003</v>
      </c>
      <c r="D41" s="710" t="s">
        <v>2004</v>
      </c>
      <c r="E41" s="711" t="s">
        <v>33</v>
      </c>
      <c r="F41" s="712">
        <v>3</v>
      </c>
      <c r="G41" s="568"/>
      <c r="H41" s="568"/>
      <c r="I41" s="568"/>
      <c r="J41" s="568"/>
      <c r="K41" s="568"/>
      <c r="L41" s="568"/>
      <c r="M41" s="568"/>
      <c r="N41" s="568"/>
      <c r="O41" s="727">
        <v>4.2130231995011425</v>
      </c>
      <c r="P41" s="679"/>
      <c r="Q41" s="679"/>
      <c r="R41" s="679"/>
      <c r="S41" s="679"/>
      <c r="T41" s="679"/>
      <c r="U41" s="679"/>
      <c r="V41" s="679"/>
      <c r="W41" s="679"/>
      <c r="X41" s="727">
        <v>4.5919214948062734</v>
      </c>
      <c r="Y41" s="679"/>
      <c r="Z41" s="679"/>
      <c r="AA41" s="679"/>
      <c r="AB41" s="679"/>
      <c r="AC41" s="679"/>
      <c r="AD41" s="679"/>
      <c r="AE41" s="679"/>
      <c r="AF41" s="679"/>
      <c r="AG41" s="727">
        <v>4.7669053466286213</v>
      </c>
      <c r="AH41" s="679"/>
      <c r="AI41" s="679"/>
      <c r="AJ41" s="679"/>
      <c r="AK41" s="679"/>
      <c r="AL41" s="679"/>
      <c r="AM41" s="679"/>
      <c r="AN41" s="679"/>
      <c r="AO41" s="679"/>
      <c r="AP41" s="727">
        <v>4.4059595196674222</v>
      </c>
      <c r="AQ41" s="679"/>
      <c r="AR41" s="679"/>
      <c r="AS41" s="679"/>
      <c r="AT41" s="679"/>
      <c r="AU41" s="679"/>
      <c r="AV41" s="679"/>
      <c r="AW41" s="679"/>
      <c r="AX41" s="679"/>
      <c r="AY41" s="727">
        <v>3.3919443153194524</v>
      </c>
      <c r="AZ41" s="679"/>
      <c r="BA41" s="679"/>
      <c r="BB41" s="679"/>
      <c r="BC41" s="679"/>
      <c r="BD41" s="679"/>
      <c r="BE41" s="679"/>
      <c r="BF41" s="679"/>
      <c r="BG41" s="679"/>
      <c r="BH41" s="727">
        <v>2.1772309365116791</v>
      </c>
      <c r="BI41" s="679"/>
      <c r="BJ41" s="683"/>
      <c r="BK41" s="683"/>
      <c r="BL41" s="683"/>
      <c r="BM41" s="683"/>
      <c r="BN41" s="683"/>
      <c r="BO41" s="683"/>
      <c r="BP41" s="683"/>
      <c r="BQ41" s="727">
        <v>1.4917177582436807</v>
      </c>
      <c r="BR41" s="683"/>
      <c r="BS41" s="683"/>
      <c r="BT41" s="683"/>
      <c r="BU41" s="683"/>
      <c r="BV41" s="683"/>
      <c r="BW41" s="683"/>
      <c r="BX41" s="683"/>
      <c r="BY41" s="683"/>
      <c r="BZ41" s="727">
        <v>0.92121927654510161</v>
      </c>
      <c r="CA41" s="683"/>
      <c r="CB41" s="683"/>
      <c r="CC41" s="683"/>
      <c r="CD41" s="683"/>
      <c r="CE41" s="683"/>
      <c r="CF41" s="683"/>
      <c r="CG41" s="683"/>
      <c r="CH41" s="683"/>
      <c r="CI41" s="727">
        <v>0.71844326668313185</v>
      </c>
      <c r="CJ41" s="683"/>
      <c r="CK41" s="683"/>
      <c r="CL41" s="683"/>
      <c r="CM41" s="683"/>
      <c r="CN41" s="683"/>
      <c r="CO41" s="683"/>
      <c r="CP41" s="683"/>
      <c r="CQ41" s="683"/>
      <c r="CR41" s="727">
        <v>0.68091270015350758</v>
      </c>
      <c r="CS41" s="683"/>
      <c r="CT41" s="683"/>
      <c r="CU41" s="683"/>
      <c r="CV41" s="683"/>
      <c r="CW41" s="683"/>
      <c r="CX41" s="683"/>
      <c r="CY41" s="683"/>
      <c r="CZ41" s="683"/>
      <c r="DA41" s="727">
        <v>0.64696634500425099</v>
      </c>
      <c r="DB41" s="683"/>
      <c r="DC41" s="683"/>
      <c r="DD41" s="683"/>
      <c r="DE41" s="683"/>
      <c r="DF41" s="683"/>
      <c r="DG41" s="683"/>
      <c r="DH41" s="683"/>
      <c r="DI41" s="683"/>
      <c r="DJ41" s="727">
        <v>0.37635624141946034</v>
      </c>
      <c r="DK41" s="683"/>
      <c r="DL41" s="683"/>
      <c r="DM41" s="683"/>
      <c r="DN41" s="683"/>
      <c r="DO41" s="683"/>
      <c r="DP41" s="683"/>
      <c r="DQ41" s="683"/>
      <c r="DR41" s="683"/>
      <c r="DS41" s="727">
        <v>0.19360327244532435</v>
      </c>
      <c r="DT41" s="569"/>
      <c r="DU41" s="716"/>
      <c r="DV41" s="717"/>
      <c r="DW41" s="561"/>
      <c r="DX41" s="30">
        <f xml:space="preserve"> IF( SUM( EP41:JB41 ) = 0, 0, $EP$5 )</f>
        <v>0</v>
      </c>
      <c r="DY41" s="11"/>
      <c r="DZ41" s="561"/>
      <c r="EA41" s="566"/>
      <c r="EB41" s="566"/>
      <c r="EC41" s="566"/>
      <c r="ED41" s="566"/>
      <c r="EE41" s="566"/>
      <c r="EF41" s="566"/>
      <c r="EG41" s="566"/>
      <c r="EH41" s="566"/>
      <c r="EI41" s="566"/>
      <c r="EJ41" s="566"/>
      <c r="EK41" s="566"/>
      <c r="EL41" s="566"/>
      <c r="EM41" s="566"/>
      <c r="EN41" s="566"/>
    </row>
    <row r="42" spans="1:144" ht="15.75" x14ac:dyDescent="0.2">
      <c r="A42" s="561"/>
      <c r="B42" s="46">
        <v>25</v>
      </c>
      <c r="C42" s="728" t="s">
        <v>2005</v>
      </c>
      <c r="D42" s="625" t="s">
        <v>2006</v>
      </c>
      <c r="E42" s="48" t="s">
        <v>33</v>
      </c>
      <c r="F42" s="64">
        <v>3</v>
      </c>
      <c r="G42" s="568"/>
      <c r="H42" s="568"/>
      <c r="I42" s="568"/>
      <c r="J42" s="568"/>
      <c r="K42" s="568"/>
      <c r="L42" s="568"/>
      <c r="M42" s="568"/>
      <c r="N42" s="568"/>
      <c r="O42" s="718">
        <v>0.86811087063983872</v>
      </c>
      <c r="P42" s="679"/>
      <c r="Q42" s="679"/>
      <c r="R42" s="679"/>
      <c r="S42" s="679"/>
      <c r="T42" s="679"/>
      <c r="U42" s="679"/>
      <c r="V42" s="679"/>
      <c r="W42" s="679"/>
      <c r="X42" s="718">
        <v>0.94618443288849552</v>
      </c>
      <c r="Y42" s="679"/>
      <c r="Z42" s="679"/>
      <c r="AA42" s="679"/>
      <c r="AB42" s="679"/>
      <c r="AC42" s="679"/>
      <c r="AD42" s="679"/>
      <c r="AE42" s="679"/>
      <c r="AF42" s="679"/>
      <c r="AG42" s="718">
        <v>0.98224057992594771</v>
      </c>
      <c r="AH42" s="679"/>
      <c r="AI42" s="679"/>
      <c r="AJ42" s="679"/>
      <c r="AK42" s="679"/>
      <c r="AL42" s="679"/>
      <c r="AM42" s="679"/>
      <c r="AN42" s="679"/>
      <c r="AO42" s="679"/>
      <c r="AP42" s="718">
        <v>0.6720236601049594</v>
      </c>
      <c r="AQ42" s="679"/>
      <c r="AR42" s="679"/>
      <c r="AS42" s="679"/>
      <c r="AT42" s="679"/>
      <c r="AU42" s="679"/>
      <c r="AV42" s="679"/>
      <c r="AW42" s="679"/>
      <c r="AX42" s="679"/>
      <c r="AY42" s="718">
        <v>0.79244310395963669</v>
      </c>
      <c r="AZ42" s="679"/>
      <c r="BA42" s="679"/>
      <c r="BB42" s="679"/>
      <c r="BC42" s="679"/>
      <c r="BD42" s="679"/>
      <c r="BE42" s="679"/>
      <c r="BF42" s="679"/>
      <c r="BG42" s="679"/>
      <c r="BH42" s="718">
        <v>0.39363652436578689</v>
      </c>
      <c r="BI42" s="679"/>
      <c r="BJ42" s="683"/>
      <c r="BK42" s="683"/>
      <c r="BL42" s="683"/>
      <c r="BM42" s="683"/>
      <c r="BN42" s="683"/>
      <c r="BO42" s="683"/>
      <c r="BP42" s="683"/>
      <c r="BQ42" s="718">
        <v>0.34727538310679429</v>
      </c>
      <c r="BR42" s="683"/>
      <c r="BS42" s="683"/>
      <c r="BT42" s="683"/>
      <c r="BU42" s="683"/>
      <c r="BV42" s="683"/>
      <c r="BW42" s="683"/>
      <c r="BX42" s="683"/>
      <c r="BY42" s="683"/>
      <c r="BZ42" s="718">
        <v>0.26398650298690102</v>
      </c>
      <c r="CA42" s="683"/>
      <c r="CB42" s="683"/>
      <c r="CC42" s="683"/>
      <c r="CD42" s="683"/>
      <c r="CE42" s="683"/>
      <c r="CF42" s="683"/>
      <c r="CG42" s="683"/>
      <c r="CH42" s="683"/>
      <c r="CI42" s="718">
        <v>1.4497559603856496E-2</v>
      </c>
      <c r="CJ42" s="683"/>
      <c r="CK42" s="683"/>
      <c r="CL42" s="683"/>
      <c r="CM42" s="683"/>
      <c r="CN42" s="683"/>
      <c r="CO42" s="683"/>
      <c r="CP42" s="683"/>
      <c r="CQ42" s="683"/>
      <c r="CR42" s="718">
        <v>1.422021125E-2</v>
      </c>
      <c r="CS42" s="683"/>
      <c r="CT42" s="683"/>
      <c r="CU42" s="683"/>
      <c r="CV42" s="683"/>
      <c r="CW42" s="683"/>
      <c r="CX42" s="683"/>
      <c r="CY42" s="683"/>
      <c r="CZ42" s="683"/>
      <c r="DA42" s="718">
        <v>1.4220197499999998E-2</v>
      </c>
      <c r="DB42" s="683"/>
      <c r="DC42" s="683"/>
      <c r="DD42" s="683"/>
      <c r="DE42" s="683"/>
      <c r="DF42" s="683"/>
      <c r="DG42" s="683"/>
      <c r="DH42" s="683"/>
      <c r="DI42" s="683"/>
      <c r="DJ42" s="718">
        <v>1.4220213749999999E-2</v>
      </c>
      <c r="DK42" s="683"/>
      <c r="DL42" s="683"/>
      <c r="DM42" s="683"/>
      <c r="DN42" s="683"/>
      <c r="DO42" s="683"/>
      <c r="DP42" s="683"/>
      <c r="DQ42" s="683"/>
      <c r="DR42" s="683"/>
      <c r="DS42" s="718">
        <v>1.2370663749999998E-2</v>
      </c>
      <c r="DT42" s="569"/>
      <c r="DU42" s="716"/>
      <c r="DV42" s="717"/>
      <c r="DW42" s="561"/>
      <c r="DX42" s="30">
        <f xml:space="preserve"> IF( SUM( EP42:JB42 ) = 0, 0, $EP$5 )</f>
        <v>0</v>
      </c>
      <c r="DY42" s="11"/>
      <c r="DZ42" s="561"/>
      <c r="EA42" s="566"/>
      <c r="EB42" s="566"/>
      <c r="EC42" s="566"/>
      <c r="ED42" s="566"/>
      <c r="EE42" s="566"/>
      <c r="EF42" s="566"/>
      <c r="EG42" s="566"/>
      <c r="EH42" s="566"/>
      <c r="EI42" s="566"/>
      <c r="EJ42" s="566"/>
      <c r="EK42" s="566"/>
      <c r="EL42" s="566"/>
      <c r="EM42" s="566"/>
      <c r="EN42" s="566"/>
    </row>
    <row r="43" spans="1:144" ht="15.75" x14ac:dyDescent="0.2">
      <c r="A43" s="561"/>
      <c r="B43" s="46">
        <v>26</v>
      </c>
      <c r="C43" s="728" t="s">
        <v>2007</v>
      </c>
      <c r="D43" s="625" t="s">
        <v>2008</v>
      </c>
      <c r="E43" s="48" t="s">
        <v>33</v>
      </c>
      <c r="F43" s="64">
        <v>3</v>
      </c>
      <c r="G43" s="568"/>
      <c r="H43" s="568"/>
      <c r="I43" s="568"/>
      <c r="J43" s="568"/>
      <c r="K43" s="568"/>
      <c r="L43" s="568"/>
      <c r="M43" s="568"/>
      <c r="N43" s="568"/>
      <c r="O43" s="718">
        <v>0</v>
      </c>
      <c r="P43" s="679"/>
      <c r="Q43" s="679"/>
      <c r="R43" s="679"/>
      <c r="S43" s="679"/>
      <c r="T43" s="679"/>
      <c r="U43" s="679"/>
      <c r="V43" s="679"/>
      <c r="W43" s="679"/>
      <c r="X43" s="718">
        <v>0</v>
      </c>
      <c r="Y43" s="679"/>
      <c r="Z43" s="679"/>
      <c r="AA43" s="679"/>
      <c r="AB43" s="679"/>
      <c r="AC43" s="679"/>
      <c r="AD43" s="679"/>
      <c r="AE43" s="679"/>
      <c r="AF43" s="679"/>
      <c r="AG43" s="718">
        <v>0</v>
      </c>
      <c r="AH43" s="679"/>
      <c r="AI43" s="679"/>
      <c r="AJ43" s="679"/>
      <c r="AK43" s="679"/>
      <c r="AL43" s="679"/>
      <c r="AM43" s="679"/>
      <c r="AN43" s="679"/>
      <c r="AO43" s="679"/>
      <c r="AP43" s="718">
        <v>0.52759382905358276</v>
      </c>
      <c r="AQ43" s="679"/>
      <c r="AR43" s="679"/>
      <c r="AS43" s="679"/>
      <c r="AT43" s="679"/>
      <c r="AU43" s="679"/>
      <c r="AV43" s="679"/>
      <c r="AW43" s="679"/>
      <c r="AX43" s="679"/>
      <c r="AY43" s="718">
        <v>1.8068686690263487</v>
      </c>
      <c r="AZ43" s="679"/>
      <c r="BA43" s="679"/>
      <c r="BB43" s="679"/>
      <c r="BC43" s="679"/>
      <c r="BD43" s="679"/>
      <c r="BE43" s="679"/>
      <c r="BF43" s="679"/>
      <c r="BG43" s="679"/>
      <c r="BH43" s="718">
        <v>2.5580185066308947</v>
      </c>
      <c r="BI43" s="679"/>
      <c r="BJ43" s="683"/>
      <c r="BK43" s="683"/>
      <c r="BL43" s="683"/>
      <c r="BM43" s="683"/>
      <c r="BN43" s="683"/>
      <c r="BO43" s="683"/>
      <c r="BP43" s="683"/>
      <c r="BQ43" s="718">
        <v>3.5504539699157829</v>
      </c>
      <c r="BR43" s="683"/>
      <c r="BS43" s="683"/>
      <c r="BT43" s="683"/>
      <c r="BU43" s="683"/>
      <c r="BV43" s="683"/>
      <c r="BW43" s="683"/>
      <c r="BX43" s="683"/>
      <c r="BY43" s="683"/>
      <c r="BZ43" s="718">
        <v>3.7717180857895278</v>
      </c>
      <c r="CA43" s="683"/>
      <c r="CB43" s="683"/>
      <c r="CC43" s="683"/>
      <c r="CD43" s="683"/>
      <c r="CE43" s="683"/>
      <c r="CF43" s="683"/>
      <c r="CG43" s="683"/>
      <c r="CH43" s="683"/>
      <c r="CI43" s="718">
        <v>3.7874678029282136</v>
      </c>
      <c r="CJ43" s="683"/>
      <c r="CK43" s="683"/>
      <c r="CL43" s="683"/>
      <c r="CM43" s="683"/>
      <c r="CN43" s="683"/>
      <c r="CO43" s="683"/>
      <c r="CP43" s="683"/>
      <c r="CQ43" s="683"/>
      <c r="CR43" s="718">
        <v>3.1041055550857157</v>
      </c>
      <c r="CS43" s="683"/>
      <c r="CT43" s="683"/>
      <c r="CU43" s="683"/>
      <c r="CV43" s="683"/>
      <c r="CW43" s="683"/>
      <c r="CX43" s="683"/>
      <c r="CY43" s="683"/>
      <c r="CZ43" s="683"/>
      <c r="DA43" s="718">
        <v>3.2237072607238191</v>
      </c>
      <c r="DB43" s="683"/>
      <c r="DC43" s="683"/>
      <c r="DD43" s="683"/>
      <c r="DE43" s="683"/>
      <c r="DF43" s="683"/>
      <c r="DG43" s="683"/>
      <c r="DH43" s="683"/>
      <c r="DI43" s="683"/>
      <c r="DJ43" s="718">
        <v>3.1879444463507012</v>
      </c>
      <c r="DK43" s="683"/>
      <c r="DL43" s="683"/>
      <c r="DM43" s="683"/>
      <c r="DN43" s="683"/>
      <c r="DO43" s="683"/>
      <c r="DP43" s="683"/>
      <c r="DQ43" s="683"/>
      <c r="DR43" s="683"/>
      <c r="DS43" s="718">
        <v>3.6671869128483441</v>
      </c>
      <c r="DT43" s="569"/>
      <c r="DU43" s="716"/>
      <c r="DV43" s="717"/>
      <c r="DW43" s="561"/>
      <c r="DX43" s="30">
        <f xml:space="preserve"> IF( SUM( EP43:JB43 ) = 0, 0, $EP$5 )</f>
        <v>0</v>
      </c>
      <c r="DY43" s="11"/>
      <c r="DZ43" s="561"/>
      <c r="EA43" s="566"/>
      <c r="EB43" s="566"/>
      <c r="EC43" s="566"/>
      <c r="ED43" s="566"/>
      <c r="EE43" s="566"/>
      <c r="EF43" s="566"/>
      <c r="EG43" s="566"/>
      <c r="EH43" s="566"/>
      <c r="EI43" s="566"/>
      <c r="EJ43" s="566"/>
      <c r="EK43" s="566"/>
      <c r="EL43" s="566"/>
      <c r="EM43" s="566"/>
      <c r="EN43" s="566"/>
    </row>
    <row r="44" spans="1:144" ht="16.5" thickBot="1" x14ac:dyDescent="0.25">
      <c r="A44" s="561"/>
      <c r="B44" s="80">
        <v>27</v>
      </c>
      <c r="C44" s="722" t="s">
        <v>2009</v>
      </c>
      <c r="D44" s="153" t="s">
        <v>2010</v>
      </c>
      <c r="E44" s="82" t="s">
        <v>33</v>
      </c>
      <c r="F44" s="384">
        <v>3</v>
      </c>
      <c r="G44" s="568"/>
      <c r="H44" s="568"/>
      <c r="I44" s="568"/>
      <c r="J44" s="568"/>
      <c r="K44" s="568"/>
      <c r="L44" s="568"/>
      <c r="M44" s="568"/>
      <c r="N44" s="568"/>
      <c r="O44" s="729">
        <v>0</v>
      </c>
      <c r="P44" s="679"/>
      <c r="Q44" s="679"/>
      <c r="R44" s="679"/>
      <c r="S44" s="679"/>
      <c r="T44" s="679"/>
      <c r="U44" s="679"/>
      <c r="V44" s="679"/>
      <c r="W44" s="679"/>
      <c r="X44" s="729">
        <v>0</v>
      </c>
      <c r="Y44" s="679"/>
      <c r="Z44" s="679"/>
      <c r="AA44" s="679"/>
      <c r="AB44" s="679"/>
      <c r="AC44" s="679"/>
      <c r="AD44" s="679"/>
      <c r="AE44" s="679"/>
      <c r="AF44" s="679"/>
      <c r="AG44" s="729">
        <v>0</v>
      </c>
      <c r="AH44" s="679"/>
      <c r="AI44" s="679"/>
      <c r="AJ44" s="679"/>
      <c r="AK44" s="679"/>
      <c r="AL44" s="679"/>
      <c r="AM44" s="679"/>
      <c r="AN44" s="679"/>
      <c r="AO44" s="679"/>
      <c r="AP44" s="729">
        <v>9.6698359299712655E-2</v>
      </c>
      <c r="AQ44" s="679"/>
      <c r="AR44" s="679"/>
      <c r="AS44" s="679"/>
      <c r="AT44" s="679"/>
      <c r="AU44" s="679"/>
      <c r="AV44" s="679"/>
      <c r="AW44" s="679"/>
      <c r="AX44" s="679"/>
      <c r="AY44" s="729">
        <v>0.18180584772007061</v>
      </c>
      <c r="AZ44" s="679"/>
      <c r="BA44" s="679"/>
      <c r="BB44" s="679"/>
      <c r="BC44" s="679"/>
      <c r="BD44" s="679"/>
      <c r="BE44" s="679"/>
      <c r="BF44" s="679"/>
      <c r="BG44" s="679"/>
      <c r="BH44" s="729">
        <v>0.16557362977982282</v>
      </c>
      <c r="BI44" s="679"/>
      <c r="BJ44" s="683"/>
      <c r="BK44" s="683"/>
      <c r="BL44" s="683"/>
      <c r="BM44" s="683"/>
      <c r="BN44" s="683"/>
      <c r="BO44" s="683"/>
      <c r="BP44" s="683"/>
      <c r="BQ44" s="729">
        <v>7.3164519282428384E-2</v>
      </c>
      <c r="BR44" s="683"/>
      <c r="BS44" s="683"/>
      <c r="BT44" s="683"/>
      <c r="BU44" s="683"/>
      <c r="BV44" s="683"/>
      <c r="BW44" s="683"/>
      <c r="BX44" s="683"/>
      <c r="BY44" s="683"/>
      <c r="BZ44" s="729">
        <v>7.3214591485222302E-2</v>
      </c>
      <c r="CA44" s="683"/>
      <c r="CB44" s="683"/>
      <c r="CC44" s="683"/>
      <c r="CD44" s="683"/>
      <c r="CE44" s="683"/>
      <c r="CF44" s="683"/>
      <c r="CG44" s="683"/>
      <c r="CH44" s="683"/>
      <c r="CI44" s="729">
        <v>9.0294482222972636E-2</v>
      </c>
      <c r="CJ44" s="683"/>
      <c r="CK44" s="683"/>
      <c r="CL44" s="683"/>
      <c r="CM44" s="683"/>
      <c r="CN44" s="683"/>
      <c r="CO44" s="683"/>
      <c r="CP44" s="683"/>
      <c r="CQ44" s="683"/>
      <c r="CR44" s="729">
        <v>0.11304324989475108</v>
      </c>
      <c r="CS44" s="683"/>
      <c r="CT44" s="683"/>
      <c r="CU44" s="683"/>
      <c r="CV44" s="683"/>
      <c r="CW44" s="683"/>
      <c r="CX44" s="683"/>
      <c r="CY44" s="683"/>
      <c r="CZ44" s="683"/>
      <c r="DA44" s="729">
        <v>0.11864722044594907</v>
      </c>
      <c r="DB44" s="683"/>
      <c r="DC44" s="683"/>
      <c r="DD44" s="683"/>
      <c r="DE44" s="683"/>
      <c r="DF44" s="683"/>
      <c r="DG44" s="683"/>
      <c r="DH44" s="683"/>
      <c r="DI44" s="683"/>
      <c r="DJ44" s="729">
        <v>0.11864722419594907</v>
      </c>
      <c r="DK44" s="683"/>
      <c r="DL44" s="683"/>
      <c r="DM44" s="683"/>
      <c r="DN44" s="683"/>
      <c r="DO44" s="683"/>
      <c r="DP44" s="683"/>
      <c r="DQ44" s="683"/>
      <c r="DR44" s="683"/>
      <c r="DS44" s="729">
        <v>8.4329508150237403E-2</v>
      </c>
      <c r="DT44" s="569"/>
      <c r="DU44" s="724"/>
      <c r="DV44" s="725"/>
      <c r="DW44" s="561"/>
      <c r="DX44" s="30">
        <f xml:space="preserve"> IF( SUM( EP44:JB44 ) = 0, 0, $EP$5 )</f>
        <v>0</v>
      </c>
      <c r="DY44" s="11"/>
      <c r="DZ44" s="561"/>
      <c r="EA44" s="566"/>
      <c r="EB44" s="566"/>
      <c r="EC44" s="566"/>
      <c r="ED44" s="566"/>
      <c r="EE44" s="566"/>
      <c r="EF44" s="566"/>
      <c r="EG44" s="566"/>
      <c r="EH44" s="566"/>
      <c r="EI44" s="566"/>
      <c r="EJ44" s="566"/>
      <c r="EK44" s="566"/>
      <c r="EL44" s="566"/>
      <c r="EM44" s="566"/>
      <c r="EN44" s="566"/>
    </row>
    <row r="45" spans="1:144" ht="15.75" x14ac:dyDescent="0.2">
      <c r="A45" s="561"/>
      <c r="B45" s="568"/>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8"/>
      <c r="AZ45" s="568"/>
      <c r="BA45" s="568"/>
      <c r="BB45" s="568"/>
      <c r="BC45" s="568"/>
      <c r="BD45" s="568"/>
      <c r="BE45" s="568"/>
      <c r="BF45" s="568"/>
      <c r="BG45" s="568"/>
      <c r="BH45" s="568"/>
      <c r="BI45" s="568"/>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680"/>
      <c r="DV45" s="730"/>
      <c r="DW45" s="561"/>
      <c r="DX45" s="30"/>
      <c r="DY45" s="11"/>
      <c r="DZ45" s="561"/>
      <c r="EA45" s="566"/>
      <c r="EB45" s="566"/>
      <c r="EC45" s="566"/>
      <c r="ED45" s="566"/>
      <c r="EE45" s="566"/>
      <c r="EF45" s="566"/>
      <c r="EG45" s="566"/>
      <c r="EH45" s="566"/>
      <c r="EI45" s="566"/>
      <c r="EJ45" s="566"/>
      <c r="EK45" s="566"/>
      <c r="EL45" s="566"/>
      <c r="EM45" s="566"/>
      <c r="EN45" s="566"/>
    </row>
    <row r="46" spans="1:144" ht="15.75" x14ac:dyDescent="0.2">
      <c r="A46" s="561"/>
      <c r="B46" s="181" t="s">
        <v>287</v>
      </c>
      <c r="C46" s="182"/>
      <c r="D46" s="183"/>
      <c r="E46" s="183"/>
      <c r="F46" s="183"/>
      <c r="G46" s="26"/>
      <c r="H46" s="184"/>
      <c r="I46" s="184"/>
      <c r="J46" s="184"/>
      <c r="K46" s="184"/>
      <c r="L46" s="184"/>
      <c r="M46" s="184"/>
      <c r="N46" s="184"/>
      <c r="O46" s="568"/>
      <c r="P46" s="26"/>
      <c r="Q46" s="184"/>
      <c r="R46" s="184"/>
      <c r="S46" s="184"/>
      <c r="T46" s="184"/>
      <c r="U46" s="184"/>
      <c r="V46" s="184"/>
      <c r="W46" s="184"/>
      <c r="X46" s="184"/>
      <c r="Y46" s="26"/>
      <c r="Z46" s="184"/>
      <c r="AA46" s="184"/>
      <c r="AB46" s="184"/>
      <c r="AC46" s="184"/>
      <c r="AD46" s="184"/>
      <c r="AE46" s="184"/>
      <c r="AF46" s="184"/>
      <c r="AG46" s="184"/>
      <c r="AH46" s="26"/>
      <c r="AI46" s="184"/>
      <c r="AJ46" s="184"/>
      <c r="AK46" s="184"/>
      <c r="AL46" s="184"/>
      <c r="AM46" s="184"/>
      <c r="AN46" s="184"/>
      <c r="AO46" s="184"/>
      <c r="AP46" s="184"/>
      <c r="AQ46" s="26"/>
      <c r="AR46" s="184"/>
      <c r="AS46" s="184"/>
      <c r="AT46" s="184"/>
      <c r="AU46" s="184"/>
      <c r="AV46" s="184"/>
      <c r="AW46" s="184"/>
      <c r="AX46" s="184"/>
      <c r="AY46" s="184"/>
      <c r="AZ46" s="26"/>
      <c r="BA46" s="184"/>
      <c r="BB46" s="184"/>
      <c r="BC46" s="184"/>
      <c r="BD46" s="184"/>
      <c r="BE46" s="184"/>
      <c r="BF46" s="184"/>
      <c r="BG46" s="184"/>
      <c r="BH46" s="184"/>
      <c r="BI46" s="184"/>
      <c r="BJ46" s="184"/>
      <c r="BK46" s="96"/>
      <c r="BL46" s="96"/>
      <c r="BM46" s="96"/>
      <c r="BN46" s="96"/>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c r="DJ46" s="569"/>
      <c r="DK46" s="569"/>
      <c r="DL46" s="569"/>
      <c r="DM46" s="569"/>
      <c r="DN46" s="569"/>
      <c r="DO46" s="569"/>
      <c r="DP46" s="569"/>
      <c r="DQ46" s="569"/>
      <c r="DR46" s="569"/>
      <c r="DS46" s="569"/>
      <c r="DT46" s="569"/>
      <c r="DU46" s="680"/>
      <c r="DV46" s="730"/>
      <c r="DW46" s="561"/>
      <c r="DX46" s="30"/>
      <c r="DY46" s="11"/>
      <c r="DZ46" s="561"/>
      <c r="EA46" s="561"/>
      <c r="EB46" s="561"/>
      <c r="EC46" s="561"/>
      <c r="ED46" s="561"/>
      <c r="EE46" s="561"/>
      <c r="EF46" s="561"/>
      <c r="EG46" s="561"/>
      <c r="EH46" s="561"/>
      <c r="EI46" s="561"/>
      <c r="EJ46" s="561"/>
      <c r="EK46" s="561"/>
      <c r="EL46" s="561"/>
      <c r="EM46" s="561"/>
      <c r="EN46" s="561"/>
    </row>
    <row r="47" spans="1:144" ht="15.75" x14ac:dyDescent="0.2">
      <c r="A47" s="561"/>
      <c r="B47" s="186"/>
      <c r="C47" s="187" t="s">
        <v>288</v>
      </c>
      <c r="D47" s="183"/>
      <c r="E47" s="183"/>
      <c r="F47" s="183"/>
      <c r="G47" s="26"/>
      <c r="H47" s="184"/>
      <c r="I47" s="184"/>
      <c r="J47" s="184"/>
      <c r="K47" s="184"/>
      <c r="L47" s="184"/>
      <c r="M47" s="184"/>
      <c r="N47" s="184"/>
      <c r="O47" s="184"/>
      <c r="P47" s="26"/>
      <c r="Q47" s="184"/>
      <c r="R47" s="184"/>
      <c r="S47" s="184"/>
      <c r="T47" s="184"/>
      <c r="U47" s="184"/>
      <c r="V47" s="184"/>
      <c r="W47" s="184"/>
      <c r="X47" s="184"/>
      <c r="Y47" s="26"/>
      <c r="Z47" s="184"/>
      <c r="AA47" s="184"/>
      <c r="AB47" s="184"/>
      <c r="AC47" s="184"/>
      <c r="AD47" s="184"/>
      <c r="AE47" s="184"/>
      <c r="AF47" s="184"/>
      <c r="AG47" s="184"/>
      <c r="AH47" s="26"/>
      <c r="AI47" s="184"/>
      <c r="AJ47" s="184"/>
      <c r="AK47" s="184"/>
      <c r="AL47" s="184"/>
      <c r="AM47" s="184"/>
      <c r="AN47" s="184"/>
      <c r="AO47" s="184"/>
      <c r="AP47" s="184"/>
      <c r="AQ47" s="26"/>
      <c r="AR47" s="184"/>
      <c r="AS47" s="184"/>
      <c r="AT47" s="184"/>
      <c r="AU47" s="184"/>
      <c r="AV47" s="184"/>
      <c r="AW47" s="184"/>
      <c r="AX47" s="184"/>
      <c r="AY47" s="184"/>
      <c r="AZ47" s="26"/>
      <c r="BA47" s="184"/>
      <c r="BB47" s="184"/>
      <c r="BC47" s="184"/>
      <c r="BD47" s="184"/>
      <c r="BE47" s="184"/>
      <c r="BF47" s="184"/>
      <c r="BG47" s="184"/>
      <c r="BH47" s="184"/>
      <c r="BI47" s="184"/>
      <c r="BJ47" s="184"/>
      <c r="BK47" s="96"/>
      <c r="BL47" s="96"/>
      <c r="BM47" s="96"/>
      <c r="BN47" s="96"/>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680"/>
      <c r="DV47" s="730"/>
      <c r="DW47" s="561"/>
      <c r="DX47" s="30"/>
      <c r="DY47" s="11"/>
      <c r="DZ47" s="561"/>
      <c r="EA47" s="561"/>
      <c r="EB47" s="561"/>
      <c r="EC47" s="561"/>
      <c r="ED47" s="561"/>
      <c r="EE47" s="561"/>
      <c r="EF47" s="561"/>
      <c r="EG47" s="561"/>
      <c r="EH47" s="561"/>
      <c r="EI47" s="561"/>
      <c r="EJ47" s="561"/>
      <c r="EK47" s="561"/>
      <c r="EL47" s="561"/>
      <c r="EM47" s="561"/>
      <c r="EN47" s="561"/>
    </row>
    <row r="48" spans="1:144" ht="15.75" x14ac:dyDescent="0.2">
      <c r="A48" s="561"/>
      <c r="B48" s="188"/>
      <c r="C48" s="187" t="s">
        <v>289</v>
      </c>
      <c r="D48" s="183"/>
      <c r="E48" s="183"/>
      <c r="F48" s="183"/>
      <c r="G48" s="26"/>
      <c r="H48" s="184"/>
      <c r="I48" s="184"/>
      <c r="J48" s="184"/>
      <c r="K48" s="184"/>
      <c r="L48" s="184"/>
      <c r="M48" s="184"/>
      <c r="N48" s="184"/>
      <c r="O48" s="184"/>
      <c r="P48" s="26"/>
      <c r="Q48" s="184"/>
      <c r="R48" s="184"/>
      <c r="S48" s="184"/>
      <c r="T48" s="184"/>
      <c r="U48" s="184"/>
      <c r="V48" s="184"/>
      <c r="W48" s="184"/>
      <c r="X48" s="184"/>
      <c r="Y48" s="26"/>
      <c r="Z48" s="184"/>
      <c r="AA48" s="184"/>
      <c r="AB48" s="184"/>
      <c r="AC48" s="184"/>
      <c r="AD48" s="184"/>
      <c r="AE48" s="184"/>
      <c r="AF48" s="184"/>
      <c r="AG48" s="184"/>
      <c r="AH48" s="26"/>
      <c r="AI48" s="184"/>
      <c r="AJ48" s="184"/>
      <c r="AK48" s="184"/>
      <c r="AL48" s="184"/>
      <c r="AM48" s="184"/>
      <c r="AN48" s="184"/>
      <c r="AO48" s="184"/>
      <c r="AP48" s="184"/>
      <c r="AQ48" s="26"/>
      <c r="AR48" s="184"/>
      <c r="AS48" s="184"/>
      <c r="AT48" s="184"/>
      <c r="AU48" s="184"/>
      <c r="AV48" s="184"/>
      <c r="AW48" s="184"/>
      <c r="AX48" s="184"/>
      <c r="AY48" s="184"/>
      <c r="AZ48" s="26"/>
      <c r="BA48" s="184"/>
      <c r="BB48" s="184"/>
      <c r="BC48" s="184"/>
      <c r="BD48" s="184"/>
      <c r="BE48" s="184"/>
      <c r="BF48" s="184"/>
      <c r="BG48" s="184"/>
      <c r="BH48" s="184"/>
      <c r="BI48" s="184"/>
      <c r="BJ48" s="184"/>
      <c r="BK48" s="96"/>
      <c r="BL48" s="96"/>
      <c r="BM48" s="96"/>
      <c r="BN48" s="96"/>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680"/>
      <c r="DV48" s="730"/>
      <c r="DW48" s="561"/>
      <c r="DX48" s="30"/>
      <c r="DY48" s="11"/>
      <c r="DZ48" s="561"/>
      <c r="EA48" s="561"/>
      <c r="EB48" s="561"/>
      <c r="EC48" s="561"/>
      <c r="ED48" s="561"/>
      <c r="EE48" s="561"/>
      <c r="EF48" s="561"/>
      <c r="EG48" s="561"/>
      <c r="EH48" s="561"/>
      <c r="EI48" s="561"/>
      <c r="EJ48" s="561"/>
      <c r="EK48" s="561"/>
      <c r="EL48" s="561"/>
      <c r="EM48" s="561"/>
      <c r="EN48" s="561"/>
    </row>
    <row r="49" spans="1:144" ht="15.75" x14ac:dyDescent="0.2">
      <c r="A49" s="561"/>
      <c r="B49" s="189"/>
      <c r="C49" s="187" t="s">
        <v>290</v>
      </c>
      <c r="D49" s="183"/>
      <c r="E49" s="183"/>
      <c r="F49" s="183"/>
      <c r="G49" s="26"/>
      <c r="H49" s="184"/>
      <c r="I49" s="184"/>
      <c r="J49" s="184"/>
      <c r="K49" s="184"/>
      <c r="L49" s="184"/>
      <c r="M49" s="184"/>
      <c r="N49" s="184"/>
      <c r="O49" s="184"/>
      <c r="P49" s="26"/>
      <c r="Q49" s="184"/>
      <c r="R49" s="184"/>
      <c r="S49" s="184"/>
      <c r="T49" s="184"/>
      <c r="U49" s="184"/>
      <c r="V49" s="184"/>
      <c r="W49" s="184"/>
      <c r="X49" s="184"/>
      <c r="Y49" s="26"/>
      <c r="Z49" s="184"/>
      <c r="AA49" s="184"/>
      <c r="AB49" s="184"/>
      <c r="AC49" s="184"/>
      <c r="AD49" s="184"/>
      <c r="AE49" s="184"/>
      <c r="AF49" s="184"/>
      <c r="AG49" s="184"/>
      <c r="AH49" s="26"/>
      <c r="AI49" s="184"/>
      <c r="AJ49" s="184"/>
      <c r="AK49" s="184"/>
      <c r="AL49" s="184"/>
      <c r="AM49" s="184"/>
      <c r="AN49" s="184"/>
      <c r="AO49" s="184"/>
      <c r="AP49" s="184"/>
      <c r="AQ49" s="26"/>
      <c r="AR49" s="184"/>
      <c r="AS49" s="184"/>
      <c r="AT49" s="184"/>
      <c r="AU49" s="184"/>
      <c r="AV49" s="184"/>
      <c r="AW49" s="184"/>
      <c r="AX49" s="184"/>
      <c r="AY49" s="184"/>
      <c r="AZ49" s="26"/>
      <c r="BA49" s="184"/>
      <c r="BB49" s="184"/>
      <c r="BC49" s="184"/>
      <c r="BD49" s="184"/>
      <c r="BE49" s="184"/>
      <c r="BF49" s="184"/>
      <c r="BG49" s="184"/>
      <c r="BH49" s="184"/>
      <c r="BI49" s="184"/>
      <c r="BJ49" s="184"/>
      <c r="BK49" s="96"/>
      <c r="BL49" s="96"/>
      <c r="BM49" s="96"/>
      <c r="BN49" s="96"/>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c r="DJ49" s="569"/>
      <c r="DK49" s="569"/>
      <c r="DL49" s="569"/>
      <c r="DM49" s="569"/>
      <c r="DN49" s="569"/>
      <c r="DO49" s="569"/>
      <c r="DP49" s="569"/>
      <c r="DQ49" s="569"/>
      <c r="DR49" s="569"/>
      <c r="DS49" s="569"/>
      <c r="DT49" s="569"/>
      <c r="DU49" s="680"/>
      <c r="DV49" s="730"/>
      <c r="DW49" s="561"/>
      <c r="DX49" s="30"/>
      <c r="DY49" s="11"/>
      <c r="DZ49" s="561"/>
      <c r="EA49" s="561"/>
      <c r="EB49" s="561"/>
      <c r="EC49" s="561"/>
      <c r="ED49" s="561"/>
      <c r="EE49" s="561"/>
      <c r="EF49" s="561"/>
      <c r="EG49" s="561"/>
      <c r="EH49" s="561"/>
      <c r="EI49" s="561"/>
      <c r="EJ49" s="561"/>
      <c r="EK49" s="561"/>
      <c r="EL49" s="561"/>
      <c r="EM49" s="561"/>
      <c r="EN49" s="561"/>
    </row>
    <row r="50" spans="1:144" ht="15.75" x14ac:dyDescent="0.2">
      <c r="A50" s="561"/>
      <c r="B50" s="190"/>
      <c r="C50" s="187" t="s">
        <v>291</v>
      </c>
      <c r="D50" s="183"/>
      <c r="E50" s="183"/>
      <c r="F50" s="183"/>
      <c r="G50" s="26"/>
      <c r="H50" s="184"/>
      <c r="I50" s="184"/>
      <c r="J50" s="184"/>
      <c r="K50" s="184"/>
      <c r="L50" s="184"/>
      <c r="M50" s="184"/>
      <c r="N50" s="184"/>
      <c r="O50" s="184"/>
      <c r="P50" s="26"/>
      <c r="Q50" s="184"/>
      <c r="R50" s="184"/>
      <c r="S50" s="184"/>
      <c r="T50" s="184"/>
      <c r="U50" s="184"/>
      <c r="V50" s="184"/>
      <c r="W50" s="184"/>
      <c r="X50" s="184"/>
      <c r="Y50" s="26"/>
      <c r="Z50" s="184"/>
      <c r="AA50" s="184"/>
      <c r="AB50" s="184"/>
      <c r="AC50" s="184"/>
      <c r="AD50" s="184"/>
      <c r="AE50" s="184"/>
      <c r="AF50" s="184"/>
      <c r="AG50" s="184"/>
      <c r="AH50" s="26"/>
      <c r="AI50" s="184"/>
      <c r="AJ50" s="184"/>
      <c r="AK50" s="184"/>
      <c r="AL50" s="184"/>
      <c r="AM50" s="184"/>
      <c r="AN50" s="184"/>
      <c r="AO50" s="184"/>
      <c r="AP50" s="184"/>
      <c r="AQ50" s="26"/>
      <c r="AR50" s="184"/>
      <c r="AS50" s="184"/>
      <c r="AT50" s="184"/>
      <c r="AU50" s="184"/>
      <c r="AV50" s="184"/>
      <c r="AW50" s="184"/>
      <c r="AX50" s="184"/>
      <c r="AY50" s="184"/>
      <c r="AZ50" s="26"/>
      <c r="BA50" s="184"/>
      <c r="BB50" s="184"/>
      <c r="BC50" s="184"/>
      <c r="BD50" s="184"/>
      <c r="BE50" s="184"/>
      <c r="BF50" s="184"/>
      <c r="BG50" s="184"/>
      <c r="BH50" s="184"/>
      <c r="BI50" s="184"/>
      <c r="BJ50" s="184"/>
      <c r="BK50" s="96"/>
      <c r="BL50" s="96"/>
      <c r="BM50" s="96"/>
      <c r="BN50" s="96"/>
      <c r="BO50" s="569"/>
      <c r="BP50" s="569"/>
      <c r="BQ50" s="569"/>
      <c r="BR50" s="569"/>
      <c r="BS50" s="569"/>
      <c r="BT50" s="569"/>
      <c r="BU50" s="569"/>
      <c r="BV50" s="569"/>
      <c r="BW50" s="569"/>
      <c r="BX50" s="569"/>
      <c r="BY50" s="569"/>
      <c r="BZ50" s="569"/>
      <c r="CA50" s="569"/>
      <c r="CB50" s="569"/>
      <c r="CC50" s="569"/>
      <c r="CD50" s="569"/>
      <c r="CE50" s="569"/>
      <c r="CF50" s="569"/>
      <c r="CG50" s="569"/>
      <c r="CH50" s="569"/>
      <c r="CI50" s="569"/>
      <c r="CJ50" s="569"/>
      <c r="CK50" s="569"/>
      <c r="CL50" s="569"/>
      <c r="CM50" s="569"/>
      <c r="CN50" s="569"/>
      <c r="CO50" s="569"/>
      <c r="CP50" s="569"/>
      <c r="CQ50" s="569"/>
      <c r="CR50" s="569"/>
      <c r="CS50" s="569"/>
      <c r="CT50" s="569"/>
      <c r="CU50" s="569"/>
      <c r="CV50" s="569"/>
      <c r="CW50" s="569"/>
      <c r="CX50" s="569"/>
      <c r="CY50" s="569"/>
      <c r="CZ50" s="569"/>
      <c r="DA50" s="569"/>
      <c r="DB50" s="569"/>
      <c r="DC50" s="569"/>
      <c r="DD50" s="569"/>
      <c r="DE50" s="569"/>
      <c r="DF50" s="569"/>
      <c r="DG50" s="569"/>
      <c r="DH50" s="569"/>
      <c r="DI50" s="569"/>
      <c r="DJ50" s="569"/>
      <c r="DK50" s="569"/>
      <c r="DL50" s="569"/>
      <c r="DM50" s="569"/>
      <c r="DN50" s="569"/>
      <c r="DO50" s="569"/>
      <c r="DP50" s="569"/>
      <c r="DQ50" s="569"/>
      <c r="DR50" s="569"/>
      <c r="DS50" s="569"/>
      <c r="DT50" s="569"/>
      <c r="DU50" s="680"/>
      <c r="DV50" s="730"/>
      <c r="DW50" s="561"/>
      <c r="DX50" s="30"/>
      <c r="DY50" s="11"/>
      <c r="DZ50" s="561"/>
      <c r="EA50" s="561"/>
      <c r="EB50" s="561"/>
      <c r="EC50" s="561"/>
      <c r="ED50" s="561"/>
      <c r="EE50" s="561"/>
      <c r="EF50" s="561"/>
      <c r="EG50" s="561"/>
      <c r="EH50" s="561"/>
      <c r="EI50" s="561"/>
      <c r="EJ50" s="561"/>
      <c r="EK50" s="561"/>
      <c r="EL50" s="561"/>
      <c r="EM50" s="561"/>
      <c r="EN50" s="561"/>
    </row>
    <row r="51" spans="1:144" ht="16.5" thickBot="1" x14ac:dyDescent="0.25">
      <c r="A51" s="561"/>
      <c r="B51" s="731"/>
      <c r="C51" s="187"/>
      <c r="D51" s="183"/>
      <c r="E51" s="183"/>
      <c r="F51" s="183"/>
      <c r="G51" s="26"/>
      <c r="H51" s="184"/>
      <c r="I51" s="184"/>
      <c r="J51" s="184"/>
      <c r="K51" s="184"/>
      <c r="L51" s="184"/>
      <c r="M51" s="184"/>
      <c r="N51" s="184"/>
      <c r="O51" s="184"/>
      <c r="P51" s="26"/>
      <c r="Q51" s="184"/>
      <c r="R51" s="184"/>
      <c r="S51" s="184"/>
      <c r="T51" s="184"/>
      <c r="U51" s="184"/>
      <c r="V51" s="184"/>
      <c r="W51" s="184"/>
      <c r="X51" s="26"/>
      <c r="Y51" s="184"/>
      <c r="Z51" s="184"/>
      <c r="AA51" s="184"/>
      <c r="AB51" s="184"/>
      <c r="AC51" s="184"/>
      <c r="AD51" s="184"/>
      <c r="AE51" s="184"/>
      <c r="AF51" s="184"/>
      <c r="AG51" s="26"/>
      <c r="AH51" s="184"/>
      <c r="AI51" s="184"/>
      <c r="AJ51" s="184"/>
      <c r="AK51" s="184"/>
      <c r="AL51" s="184"/>
      <c r="AM51" s="184"/>
      <c r="AN51" s="184"/>
      <c r="AO51" s="184"/>
      <c r="AP51" s="26"/>
      <c r="AQ51" s="184"/>
      <c r="AR51" s="184"/>
      <c r="AS51" s="184"/>
      <c r="AT51" s="184"/>
      <c r="AU51" s="184"/>
      <c r="AV51" s="184"/>
      <c r="AW51" s="184"/>
      <c r="AX51" s="184"/>
      <c r="AY51" s="26"/>
      <c r="AZ51" s="184"/>
      <c r="BA51" s="184"/>
      <c r="BB51" s="184"/>
      <c r="BC51" s="184"/>
      <c r="BD51" s="184"/>
      <c r="BE51" s="184"/>
      <c r="BF51" s="184"/>
      <c r="BG51" s="184"/>
      <c r="BH51" s="26"/>
      <c r="BI51" s="184"/>
      <c r="BJ51" s="184"/>
      <c r="BK51" s="184"/>
      <c r="BL51" s="184"/>
      <c r="BM51" s="184"/>
      <c r="BN51" s="184"/>
      <c r="BO51" s="569"/>
      <c r="BP51" s="569"/>
      <c r="BQ51" s="569"/>
      <c r="BR51" s="569"/>
      <c r="BS51" s="569"/>
      <c r="BT51" s="569"/>
      <c r="BU51" s="569"/>
      <c r="BV51" s="569"/>
      <c r="BW51" s="569"/>
      <c r="BX51" s="569"/>
      <c r="BY51" s="569"/>
      <c r="BZ51" s="569"/>
      <c r="CA51" s="569"/>
      <c r="CB51" s="569"/>
      <c r="CC51" s="569"/>
      <c r="CD51" s="569"/>
      <c r="CE51" s="569"/>
      <c r="CF51" s="569"/>
      <c r="CG51" s="569"/>
      <c r="CH51" s="569"/>
      <c r="CI51" s="569"/>
      <c r="CJ51" s="569"/>
      <c r="CK51" s="569"/>
      <c r="CL51" s="569"/>
      <c r="CM51" s="569"/>
      <c r="CN51" s="569"/>
      <c r="CO51" s="569"/>
      <c r="CP51" s="569"/>
      <c r="CQ51" s="569"/>
      <c r="CR51" s="569"/>
      <c r="CS51" s="569"/>
      <c r="CT51" s="569"/>
      <c r="CU51" s="569"/>
      <c r="CV51" s="569"/>
      <c r="CW51" s="569"/>
      <c r="CX51" s="569"/>
      <c r="CY51" s="569"/>
      <c r="CZ51" s="569"/>
      <c r="DA51" s="569"/>
      <c r="DB51" s="569"/>
      <c r="DC51" s="569"/>
      <c r="DD51" s="569"/>
      <c r="DE51" s="569"/>
      <c r="DF51" s="569"/>
      <c r="DG51" s="569"/>
      <c r="DH51" s="569"/>
      <c r="DI51" s="569"/>
      <c r="DJ51" s="569"/>
      <c r="DK51" s="569"/>
      <c r="DL51" s="569"/>
      <c r="DM51" s="569"/>
      <c r="DN51" s="569"/>
      <c r="DO51" s="569"/>
      <c r="DP51" s="569"/>
      <c r="DQ51" s="569"/>
      <c r="DR51" s="569"/>
      <c r="DS51" s="569"/>
      <c r="DT51" s="569"/>
      <c r="DU51" s="680"/>
      <c r="DV51" s="730"/>
      <c r="DW51" s="561"/>
      <c r="DX51" s="30"/>
      <c r="DY51" s="11"/>
      <c r="DZ51" s="561"/>
      <c r="EA51" s="561"/>
      <c r="EB51" s="561"/>
      <c r="EC51" s="561"/>
      <c r="ED51" s="561"/>
      <c r="EE51" s="561"/>
      <c r="EF51" s="561"/>
      <c r="EG51" s="561"/>
      <c r="EH51" s="561"/>
      <c r="EI51" s="561"/>
      <c r="EJ51" s="561"/>
      <c r="EK51" s="561"/>
      <c r="EL51" s="561"/>
      <c r="EM51" s="561"/>
      <c r="EN51" s="561"/>
    </row>
    <row r="52" spans="1:144" ht="16.5" thickBot="1" x14ac:dyDescent="0.25">
      <c r="A52" s="561"/>
      <c r="B52" s="759" t="s">
        <v>2011</v>
      </c>
      <c r="C52" s="760"/>
      <c r="D52" s="760"/>
      <c r="E52" s="760"/>
      <c r="F52" s="760"/>
      <c r="G52" s="760"/>
      <c r="H52" s="760"/>
      <c r="I52" s="760"/>
      <c r="J52" s="760"/>
      <c r="K52" s="760"/>
      <c r="L52" s="760"/>
      <c r="M52" s="761"/>
      <c r="N52" s="184"/>
      <c r="O52" s="184"/>
      <c r="P52" s="26"/>
      <c r="Q52" s="184"/>
      <c r="R52" s="184"/>
      <c r="S52" s="184"/>
      <c r="T52" s="184"/>
      <c r="U52" s="184"/>
      <c r="V52" s="184"/>
      <c r="W52" s="184"/>
      <c r="X52" s="26"/>
      <c r="Y52" s="184"/>
      <c r="Z52" s="184"/>
      <c r="AA52" s="184"/>
      <c r="AB52" s="184"/>
      <c r="AC52" s="184"/>
      <c r="AD52" s="184"/>
      <c r="AE52" s="184"/>
      <c r="AF52" s="184"/>
      <c r="AG52" s="26"/>
      <c r="AH52" s="184"/>
      <c r="AI52" s="184"/>
      <c r="AJ52" s="184"/>
      <c r="AK52" s="184"/>
      <c r="AL52" s="184"/>
      <c r="AM52" s="184"/>
      <c r="AN52" s="184"/>
      <c r="AO52" s="184"/>
      <c r="AP52" s="26"/>
      <c r="AQ52" s="184"/>
      <c r="AR52" s="184"/>
      <c r="AS52" s="184"/>
      <c r="AT52" s="184"/>
      <c r="AU52" s="184"/>
      <c r="AV52" s="184"/>
      <c r="AW52" s="184"/>
      <c r="AX52" s="184"/>
      <c r="AY52" s="26"/>
      <c r="AZ52" s="184"/>
      <c r="BA52" s="184"/>
      <c r="BB52" s="184"/>
      <c r="BC52" s="184"/>
      <c r="BD52" s="184"/>
      <c r="BE52" s="184"/>
      <c r="BF52" s="184"/>
      <c r="BG52" s="184"/>
      <c r="BH52" s="26"/>
      <c r="BI52" s="184"/>
      <c r="BJ52" s="184"/>
      <c r="BK52" s="184"/>
      <c r="BL52" s="184"/>
      <c r="BM52" s="184"/>
      <c r="BN52" s="184"/>
      <c r="BO52" s="569"/>
      <c r="BP52" s="569"/>
      <c r="BQ52" s="569"/>
      <c r="BR52" s="569"/>
      <c r="BS52" s="569"/>
      <c r="BT52" s="569"/>
      <c r="BU52" s="569"/>
      <c r="BV52" s="569"/>
      <c r="BW52" s="569"/>
      <c r="BX52" s="569"/>
      <c r="BY52" s="569"/>
      <c r="BZ52" s="569"/>
      <c r="CA52" s="569"/>
      <c r="CB52" s="569"/>
      <c r="CC52" s="569"/>
      <c r="CD52" s="569"/>
      <c r="CE52" s="569"/>
      <c r="CF52" s="569"/>
      <c r="CG52" s="569"/>
      <c r="CH52" s="569"/>
      <c r="CI52" s="569"/>
      <c r="CJ52" s="569"/>
      <c r="CK52" s="569"/>
      <c r="CL52" s="569"/>
      <c r="CM52" s="569"/>
      <c r="CN52" s="569"/>
      <c r="CO52" s="569"/>
      <c r="CP52" s="569"/>
      <c r="CQ52" s="569"/>
      <c r="CR52" s="569"/>
      <c r="CS52" s="569"/>
      <c r="CT52" s="569"/>
      <c r="CU52" s="569"/>
      <c r="CV52" s="569"/>
      <c r="CW52" s="569"/>
      <c r="CX52" s="569"/>
      <c r="CY52" s="569"/>
      <c r="CZ52" s="569"/>
      <c r="DA52" s="569"/>
      <c r="DB52" s="569"/>
      <c r="DC52" s="569"/>
      <c r="DD52" s="569"/>
      <c r="DE52" s="569"/>
      <c r="DF52" s="569"/>
      <c r="DG52" s="569"/>
      <c r="DH52" s="569"/>
      <c r="DI52" s="569"/>
      <c r="DJ52" s="569"/>
      <c r="DK52" s="569"/>
      <c r="DL52" s="569"/>
      <c r="DM52" s="569"/>
      <c r="DN52" s="569"/>
      <c r="DO52" s="569"/>
      <c r="DP52" s="569"/>
      <c r="DQ52" s="569"/>
      <c r="DR52" s="569"/>
      <c r="DS52" s="569"/>
      <c r="DT52" s="569"/>
      <c r="DU52" s="680"/>
      <c r="DV52" s="730"/>
      <c r="DW52" s="561"/>
      <c r="DX52" s="30"/>
      <c r="DY52" s="11"/>
      <c r="DZ52" s="561"/>
      <c r="EA52" s="561"/>
      <c r="EB52" s="561"/>
      <c r="EC52" s="561"/>
      <c r="ED52" s="561"/>
      <c r="EE52" s="561"/>
      <c r="EF52" s="561"/>
      <c r="EG52" s="561"/>
      <c r="EH52" s="561"/>
      <c r="EI52" s="561"/>
      <c r="EJ52" s="561"/>
      <c r="EK52" s="561"/>
      <c r="EL52" s="561"/>
      <c r="EM52" s="561"/>
      <c r="EN52" s="561"/>
    </row>
    <row r="53" spans="1:144" ht="16.5" thickBot="1" x14ac:dyDescent="0.25">
      <c r="A53" s="561"/>
      <c r="B53" s="732"/>
      <c r="C53" s="193"/>
      <c r="D53" s="194"/>
      <c r="E53" s="195"/>
      <c r="F53" s="195"/>
      <c r="G53" s="195"/>
      <c r="H53" s="195"/>
      <c r="I53" s="195"/>
      <c r="J53" s="195"/>
      <c r="K53" s="195"/>
      <c r="L53" s="195"/>
      <c r="M53" s="195"/>
      <c r="N53" s="184"/>
      <c r="O53" s="184"/>
      <c r="P53" s="26"/>
      <c r="Q53" s="184"/>
      <c r="R53" s="184"/>
      <c r="S53" s="184"/>
      <c r="T53" s="184"/>
      <c r="U53" s="184"/>
      <c r="V53" s="184"/>
      <c r="W53" s="184"/>
      <c r="X53" s="26"/>
      <c r="Y53" s="184"/>
      <c r="Z53" s="184"/>
      <c r="AA53" s="184"/>
      <c r="AB53" s="184"/>
      <c r="AC53" s="184"/>
      <c r="AD53" s="184"/>
      <c r="AE53" s="184"/>
      <c r="AF53" s="184"/>
      <c r="AG53" s="26"/>
      <c r="AH53" s="184"/>
      <c r="AI53" s="184"/>
      <c r="AJ53" s="184"/>
      <c r="AK53" s="184"/>
      <c r="AL53" s="184"/>
      <c r="AM53" s="184"/>
      <c r="AN53" s="184"/>
      <c r="AO53" s="184"/>
      <c r="AP53" s="26"/>
      <c r="AQ53" s="184"/>
      <c r="AR53" s="184"/>
      <c r="AS53" s="184"/>
      <c r="AT53" s="184"/>
      <c r="AU53" s="184"/>
      <c r="AV53" s="184"/>
      <c r="AW53" s="184"/>
      <c r="AX53" s="184"/>
      <c r="AY53" s="26"/>
      <c r="AZ53" s="184"/>
      <c r="BA53" s="184"/>
      <c r="BB53" s="184"/>
      <c r="BC53" s="184"/>
      <c r="BD53" s="184"/>
      <c r="BE53" s="184"/>
      <c r="BF53" s="184"/>
      <c r="BG53" s="184"/>
      <c r="BH53" s="26"/>
      <c r="BI53" s="184"/>
      <c r="BJ53" s="184"/>
      <c r="BK53" s="184"/>
      <c r="BL53" s="184"/>
      <c r="BM53" s="184"/>
      <c r="BN53" s="184"/>
      <c r="BO53" s="569"/>
      <c r="BP53" s="569"/>
      <c r="BQ53" s="569"/>
      <c r="BR53" s="569"/>
      <c r="BS53" s="569"/>
      <c r="BT53" s="569"/>
      <c r="BU53" s="569"/>
      <c r="BV53" s="569"/>
      <c r="BW53" s="569"/>
      <c r="BX53" s="569"/>
      <c r="BY53" s="569"/>
      <c r="BZ53" s="569"/>
      <c r="CA53" s="569"/>
      <c r="CB53" s="569"/>
      <c r="CC53" s="569"/>
      <c r="CD53" s="569"/>
      <c r="CE53" s="569"/>
      <c r="CF53" s="569"/>
      <c r="CG53" s="569"/>
      <c r="CH53" s="569"/>
      <c r="CI53" s="569"/>
      <c r="CJ53" s="569"/>
      <c r="CK53" s="569"/>
      <c r="CL53" s="569"/>
      <c r="CM53" s="569"/>
      <c r="CN53" s="569"/>
      <c r="CO53" s="569"/>
      <c r="CP53" s="569"/>
      <c r="CQ53" s="569"/>
      <c r="CR53" s="569"/>
      <c r="CS53" s="569"/>
      <c r="CT53" s="569"/>
      <c r="CU53" s="569"/>
      <c r="CV53" s="569"/>
      <c r="CW53" s="569"/>
      <c r="CX53" s="569"/>
      <c r="CY53" s="569"/>
      <c r="CZ53" s="569"/>
      <c r="DA53" s="569"/>
      <c r="DB53" s="569"/>
      <c r="DC53" s="569"/>
      <c r="DD53" s="569"/>
      <c r="DE53" s="569"/>
      <c r="DF53" s="569"/>
      <c r="DG53" s="569"/>
      <c r="DH53" s="569"/>
      <c r="DI53" s="569"/>
      <c r="DJ53" s="569"/>
      <c r="DK53" s="569"/>
      <c r="DL53" s="569"/>
      <c r="DM53" s="569"/>
      <c r="DN53" s="569"/>
      <c r="DO53" s="569"/>
      <c r="DP53" s="569"/>
      <c r="DQ53" s="569"/>
      <c r="DR53" s="569"/>
      <c r="DS53" s="569"/>
      <c r="DT53" s="569"/>
      <c r="DU53" s="680"/>
      <c r="DV53" s="730"/>
      <c r="DW53" s="561"/>
      <c r="DX53" s="30"/>
      <c r="DY53" s="11"/>
      <c r="DZ53" s="561"/>
      <c r="EA53" s="561"/>
      <c r="EB53" s="561"/>
      <c r="EC53" s="561"/>
      <c r="ED53" s="561"/>
      <c r="EE53" s="561"/>
      <c r="EF53" s="561"/>
      <c r="EG53" s="561"/>
      <c r="EH53" s="561"/>
      <c r="EI53" s="561"/>
      <c r="EJ53" s="561"/>
      <c r="EK53" s="561"/>
      <c r="EL53" s="561"/>
      <c r="EM53" s="561"/>
      <c r="EN53" s="561"/>
    </row>
    <row r="54" spans="1:144" ht="16.5" thickBot="1" x14ac:dyDescent="0.25">
      <c r="A54" s="561"/>
      <c r="B54" s="748" t="s">
        <v>2012</v>
      </c>
      <c r="C54" s="749"/>
      <c r="D54" s="749"/>
      <c r="E54" s="749"/>
      <c r="F54" s="749"/>
      <c r="G54" s="749"/>
      <c r="H54" s="749"/>
      <c r="I54" s="749"/>
      <c r="J54" s="749"/>
      <c r="K54" s="749"/>
      <c r="L54" s="749"/>
      <c r="M54" s="750"/>
      <c r="N54" s="184"/>
      <c r="O54" s="184"/>
      <c r="P54" s="26"/>
      <c r="Q54" s="184"/>
      <c r="R54" s="184"/>
      <c r="S54" s="184"/>
      <c r="T54" s="184"/>
      <c r="U54" s="184"/>
      <c r="V54" s="184"/>
      <c r="W54" s="184"/>
      <c r="X54" s="26"/>
      <c r="Y54" s="184"/>
      <c r="Z54" s="184"/>
      <c r="AA54" s="184"/>
      <c r="AB54" s="184"/>
      <c r="AC54" s="184"/>
      <c r="AD54" s="184"/>
      <c r="AE54" s="184"/>
      <c r="AF54" s="184"/>
      <c r="AG54" s="26"/>
      <c r="AH54" s="184"/>
      <c r="AI54" s="184"/>
      <c r="AJ54" s="184"/>
      <c r="AK54" s="184"/>
      <c r="AL54" s="184"/>
      <c r="AM54" s="184"/>
      <c r="AN54" s="184"/>
      <c r="AO54" s="184"/>
      <c r="AP54" s="26"/>
      <c r="AQ54" s="184"/>
      <c r="AR54" s="184"/>
      <c r="AS54" s="184"/>
      <c r="AT54" s="184"/>
      <c r="AU54" s="184"/>
      <c r="AV54" s="184"/>
      <c r="AW54" s="184"/>
      <c r="AX54" s="184"/>
      <c r="AY54" s="26"/>
      <c r="AZ54" s="184"/>
      <c r="BA54" s="184"/>
      <c r="BB54" s="184"/>
      <c r="BC54" s="184"/>
      <c r="BD54" s="184"/>
      <c r="BE54" s="184"/>
      <c r="BF54" s="184"/>
      <c r="BG54" s="184"/>
      <c r="BH54" s="26"/>
      <c r="BI54" s="184"/>
      <c r="BJ54" s="184"/>
      <c r="BK54" s="184"/>
      <c r="BL54" s="184"/>
      <c r="BM54" s="184"/>
      <c r="BN54" s="184"/>
      <c r="BO54" s="569"/>
      <c r="BP54" s="569"/>
      <c r="BQ54" s="569"/>
      <c r="BR54" s="569"/>
      <c r="BS54" s="569"/>
      <c r="BT54" s="569"/>
      <c r="BU54" s="569"/>
      <c r="BV54" s="569"/>
      <c r="BW54" s="569"/>
      <c r="BX54" s="569"/>
      <c r="BY54" s="569"/>
      <c r="BZ54" s="569"/>
      <c r="CA54" s="569"/>
      <c r="CB54" s="569"/>
      <c r="CC54" s="569"/>
      <c r="CD54" s="569"/>
      <c r="CE54" s="569"/>
      <c r="CF54" s="569"/>
      <c r="CG54" s="569"/>
      <c r="CH54" s="569"/>
      <c r="CI54" s="569"/>
      <c r="CJ54" s="569"/>
      <c r="CK54" s="569"/>
      <c r="CL54" s="569"/>
      <c r="CM54" s="569"/>
      <c r="CN54" s="569"/>
      <c r="CO54" s="569"/>
      <c r="CP54" s="569"/>
      <c r="CQ54" s="569"/>
      <c r="CR54" s="569"/>
      <c r="CS54" s="569"/>
      <c r="CT54" s="569"/>
      <c r="CU54" s="569"/>
      <c r="CV54" s="561"/>
      <c r="CW54" s="561"/>
      <c r="CX54" s="561"/>
      <c r="CY54" s="561"/>
      <c r="CZ54" s="561"/>
      <c r="DA54" s="561"/>
      <c r="DB54" s="561"/>
      <c r="DC54" s="561"/>
      <c r="DD54" s="561"/>
      <c r="DE54" s="569"/>
      <c r="DF54" s="569"/>
      <c r="DG54" s="569"/>
      <c r="DH54" s="569"/>
      <c r="DI54" s="569"/>
      <c r="DJ54" s="569"/>
      <c r="DK54" s="569"/>
      <c r="DL54" s="569"/>
      <c r="DM54" s="569"/>
      <c r="DN54" s="569"/>
      <c r="DO54" s="569"/>
      <c r="DP54" s="569"/>
      <c r="DQ54" s="569"/>
      <c r="DR54" s="569"/>
      <c r="DS54" s="569"/>
      <c r="DT54" s="569"/>
      <c r="DU54" s="680"/>
      <c r="DV54" s="730"/>
      <c r="DW54" s="561"/>
      <c r="DX54" s="30"/>
      <c r="DY54" s="11"/>
      <c r="DZ54" s="561"/>
      <c r="EA54" s="561"/>
      <c r="EB54" s="561"/>
      <c r="EC54" s="561"/>
      <c r="ED54" s="561"/>
      <c r="EE54" s="561"/>
      <c r="EF54" s="561"/>
      <c r="EG54" s="561"/>
      <c r="EH54" s="561"/>
      <c r="EI54" s="561"/>
      <c r="EJ54" s="561"/>
      <c r="EK54" s="561"/>
      <c r="EL54" s="561"/>
      <c r="EM54" s="561"/>
      <c r="EN54" s="561"/>
    </row>
    <row r="55" spans="1:144" ht="16.5" thickBot="1" x14ac:dyDescent="0.25">
      <c r="A55" s="561"/>
      <c r="B55" s="192"/>
      <c r="C55" s="193"/>
      <c r="D55" s="194"/>
      <c r="E55" s="195"/>
      <c r="F55" s="195"/>
      <c r="G55" s="195"/>
      <c r="H55" s="195"/>
      <c r="I55" s="195"/>
      <c r="J55" s="195"/>
      <c r="K55" s="195"/>
      <c r="L55" s="195"/>
      <c r="M55" s="195"/>
      <c r="N55" s="184"/>
      <c r="O55" s="184"/>
      <c r="P55" s="26"/>
      <c r="Q55" s="184"/>
      <c r="R55" s="184"/>
      <c r="S55" s="184"/>
      <c r="T55" s="184"/>
      <c r="U55" s="184"/>
      <c r="V55" s="184"/>
      <c r="W55" s="184"/>
      <c r="X55" s="26"/>
      <c r="Y55" s="184"/>
      <c r="Z55" s="184"/>
      <c r="AA55" s="184"/>
      <c r="AB55" s="184"/>
      <c r="AC55" s="184"/>
      <c r="AD55" s="184"/>
      <c r="AE55" s="184"/>
      <c r="AF55" s="184"/>
      <c r="AG55" s="26"/>
      <c r="AH55" s="184"/>
      <c r="AI55" s="184"/>
      <c r="AJ55" s="184"/>
      <c r="AK55" s="184"/>
      <c r="AL55" s="184"/>
      <c r="AM55" s="184"/>
      <c r="AN55" s="184"/>
      <c r="AO55" s="184"/>
      <c r="AP55" s="26"/>
      <c r="AQ55" s="184"/>
      <c r="AR55" s="184"/>
      <c r="AS55" s="184"/>
      <c r="AT55" s="184"/>
      <c r="AU55" s="184"/>
      <c r="AV55" s="184"/>
      <c r="AW55" s="184"/>
      <c r="AX55" s="184"/>
      <c r="AY55" s="26"/>
      <c r="AZ55" s="184"/>
      <c r="BA55" s="184"/>
      <c r="BB55" s="184"/>
      <c r="BC55" s="184"/>
      <c r="BD55" s="184"/>
      <c r="BE55" s="184"/>
      <c r="BF55" s="184"/>
      <c r="BG55" s="184"/>
      <c r="BH55" s="26"/>
      <c r="BI55" s="184"/>
      <c r="BJ55" s="184"/>
      <c r="BK55" s="184"/>
      <c r="BL55" s="184"/>
      <c r="BM55" s="184"/>
      <c r="BN55" s="184"/>
      <c r="BO55" s="569"/>
      <c r="BP55" s="569"/>
      <c r="BQ55" s="569"/>
      <c r="BR55" s="569"/>
      <c r="BS55" s="569"/>
      <c r="BT55" s="569"/>
      <c r="BU55" s="569"/>
      <c r="BV55" s="569"/>
      <c r="BW55" s="569"/>
      <c r="BX55" s="569"/>
      <c r="BY55" s="569"/>
      <c r="BZ55" s="569"/>
      <c r="CA55" s="569"/>
      <c r="CB55" s="569"/>
      <c r="CC55" s="569"/>
      <c r="CD55" s="569"/>
      <c r="CE55" s="569"/>
      <c r="CF55" s="569"/>
      <c r="CG55" s="569"/>
      <c r="CH55" s="569"/>
      <c r="CI55" s="569"/>
      <c r="CJ55" s="569"/>
      <c r="CK55" s="569"/>
      <c r="CL55" s="569"/>
      <c r="CM55" s="569"/>
      <c r="CN55" s="569"/>
      <c r="CO55" s="569"/>
      <c r="CP55" s="569"/>
      <c r="CQ55" s="569"/>
      <c r="CR55" s="569"/>
      <c r="CS55" s="569"/>
      <c r="CT55" s="569"/>
      <c r="CU55" s="569"/>
      <c r="CV55" s="569"/>
      <c r="CW55" s="569"/>
      <c r="CX55" s="569"/>
      <c r="CY55" s="569"/>
      <c r="CZ55" s="569"/>
      <c r="DA55" s="569"/>
      <c r="DB55" s="569"/>
      <c r="DC55" s="569"/>
      <c r="DD55" s="569"/>
      <c r="DE55" s="569"/>
      <c r="DF55" s="569"/>
      <c r="DG55" s="569"/>
      <c r="DH55" s="569"/>
      <c r="DI55" s="569"/>
      <c r="DJ55" s="569"/>
      <c r="DK55" s="569"/>
      <c r="DL55" s="569"/>
      <c r="DM55" s="569"/>
      <c r="DN55" s="569"/>
      <c r="DO55" s="569"/>
      <c r="DP55" s="569"/>
      <c r="DQ55" s="569"/>
      <c r="DR55" s="569"/>
      <c r="DS55" s="569"/>
      <c r="DT55" s="569"/>
      <c r="DU55" s="680"/>
      <c r="DV55" s="730"/>
      <c r="DW55" s="561"/>
      <c r="DX55" s="30"/>
      <c r="DY55" s="11"/>
      <c r="DZ55" s="561"/>
      <c r="EA55" s="561"/>
      <c r="EB55" s="561"/>
      <c r="EC55" s="561"/>
      <c r="ED55" s="561"/>
      <c r="EE55" s="561"/>
      <c r="EF55" s="561"/>
      <c r="EG55" s="561"/>
      <c r="EH55" s="561"/>
      <c r="EI55" s="561"/>
      <c r="EJ55" s="561"/>
      <c r="EK55" s="561"/>
      <c r="EL55" s="561"/>
      <c r="EM55" s="561"/>
      <c r="EN55" s="561"/>
    </row>
    <row r="56" spans="1:144" ht="15.75" x14ac:dyDescent="0.2">
      <c r="A56" s="561"/>
      <c r="B56" s="196" t="s">
        <v>294</v>
      </c>
      <c r="C56" s="819" t="s">
        <v>295</v>
      </c>
      <c r="D56" s="820"/>
      <c r="E56" s="820"/>
      <c r="F56" s="820"/>
      <c r="G56" s="820"/>
      <c r="H56" s="820"/>
      <c r="I56" s="820"/>
      <c r="J56" s="820"/>
      <c r="K56" s="820"/>
      <c r="L56" s="820"/>
      <c r="M56" s="821"/>
      <c r="N56" s="184"/>
      <c r="O56" s="184"/>
      <c r="P56" s="26"/>
      <c r="Q56" s="184"/>
      <c r="R56" s="184"/>
      <c r="S56" s="184"/>
      <c r="T56" s="184"/>
      <c r="U56" s="184"/>
      <c r="V56" s="184"/>
      <c r="W56" s="184"/>
      <c r="X56" s="26"/>
      <c r="Y56" s="184"/>
      <c r="Z56" s="184"/>
      <c r="AA56" s="184"/>
      <c r="AB56" s="184"/>
      <c r="AC56" s="184"/>
      <c r="AD56" s="184"/>
      <c r="AE56" s="184"/>
      <c r="AF56" s="184"/>
      <c r="AG56" s="26"/>
      <c r="AH56" s="184"/>
      <c r="AI56" s="184"/>
      <c r="AJ56" s="184"/>
      <c r="AK56" s="184"/>
      <c r="AL56" s="184"/>
      <c r="AM56" s="184"/>
      <c r="AN56" s="184"/>
      <c r="AO56" s="184"/>
      <c r="AP56" s="26"/>
      <c r="AQ56" s="184"/>
      <c r="AR56" s="184"/>
      <c r="AS56" s="184"/>
      <c r="AT56" s="184"/>
      <c r="AU56" s="184"/>
      <c r="AV56" s="184"/>
      <c r="AW56" s="184"/>
      <c r="AX56" s="184"/>
      <c r="AY56" s="26"/>
      <c r="AZ56" s="184"/>
      <c r="BA56" s="184"/>
      <c r="BB56" s="184"/>
      <c r="BC56" s="184"/>
      <c r="BD56" s="184"/>
      <c r="BE56" s="184"/>
      <c r="BF56" s="184"/>
      <c r="BG56" s="184"/>
      <c r="BH56" s="26"/>
      <c r="BI56" s="184"/>
      <c r="BJ56" s="184"/>
      <c r="BK56" s="184"/>
      <c r="BL56" s="184"/>
      <c r="BM56" s="184"/>
      <c r="BN56" s="184"/>
      <c r="BO56" s="569"/>
      <c r="BP56" s="569"/>
      <c r="BQ56" s="569"/>
      <c r="BR56" s="569"/>
      <c r="BS56" s="569"/>
      <c r="BT56" s="569"/>
      <c r="BU56" s="569"/>
      <c r="BV56" s="569"/>
      <c r="BW56" s="569"/>
      <c r="BX56" s="569"/>
      <c r="BY56" s="569"/>
      <c r="BZ56" s="569"/>
      <c r="CA56" s="569"/>
      <c r="CB56" s="569"/>
      <c r="CC56" s="569"/>
      <c r="CD56" s="569"/>
      <c r="CE56" s="569"/>
      <c r="CF56" s="569"/>
      <c r="CG56" s="569"/>
      <c r="CH56" s="569"/>
      <c r="CI56" s="569"/>
      <c r="CJ56" s="569"/>
      <c r="CK56" s="569"/>
      <c r="CL56" s="569"/>
      <c r="CM56" s="569"/>
      <c r="CN56" s="569"/>
      <c r="CO56" s="569"/>
      <c r="CP56" s="569"/>
      <c r="CQ56" s="569"/>
      <c r="CR56" s="569"/>
      <c r="CS56" s="569"/>
      <c r="CT56" s="569"/>
      <c r="CU56" s="569"/>
      <c r="CV56" s="569"/>
      <c r="CW56" s="569"/>
      <c r="CX56" s="569"/>
      <c r="CY56" s="569"/>
      <c r="CZ56" s="569"/>
      <c r="DA56" s="569"/>
      <c r="DB56" s="569"/>
      <c r="DC56" s="569"/>
      <c r="DD56" s="569"/>
      <c r="DE56" s="569"/>
      <c r="DF56" s="569"/>
      <c r="DG56" s="569"/>
      <c r="DH56" s="569"/>
      <c r="DI56" s="569"/>
      <c r="DJ56" s="569"/>
      <c r="DK56" s="569"/>
      <c r="DL56" s="569"/>
      <c r="DM56" s="569"/>
      <c r="DN56" s="569"/>
      <c r="DO56" s="569"/>
      <c r="DP56" s="569"/>
      <c r="DQ56" s="569"/>
      <c r="DR56" s="569"/>
      <c r="DS56" s="569"/>
      <c r="DT56" s="569"/>
      <c r="DU56" s="680"/>
      <c r="DV56" s="730"/>
      <c r="DW56" s="561"/>
      <c r="DX56" s="30"/>
      <c r="DY56" s="11"/>
      <c r="DZ56" s="561"/>
      <c r="EA56" s="561"/>
      <c r="EB56" s="561"/>
      <c r="EC56" s="561"/>
      <c r="ED56" s="561"/>
      <c r="EE56" s="561"/>
      <c r="EF56" s="561"/>
      <c r="EG56" s="561"/>
      <c r="EH56" s="561"/>
      <c r="EI56" s="561"/>
      <c r="EJ56" s="561"/>
      <c r="EK56" s="561"/>
      <c r="EL56" s="561"/>
      <c r="EM56" s="561"/>
      <c r="EN56" s="561"/>
    </row>
    <row r="57" spans="1:144" ht="15.75" x14ac:dyDescent="0.2">
      <c r="A57" s="561"/>
      <c r="B57" s="733" t="s">
        <v>296</v>
      </c>
      <c r="C57" s="458" t="str">
        <f>$C$9</f>
        <v>Expenditure</v>
      </c>
      <c r="D57" s="734"/>
      <c r="E57" s="734"/>
      <c r="F57" s="734"/>
      <c r="G57" s="734"/>
      <c r="H57" s="734"/>
      <c r="I57" s="734"/>
      <c r="J57" s="734"/>
      <c r="K57" s="734"/>
      <c r="L57" s="734"/>
      <c r="M57" s="735"/>
      <c r="N57" s="184"/>
      <c r="O57" s="184"/>
      <c r="P57" s="26"/>
      <c r="Q57" s="184"/>
      <c r="R57" s="184"/>
      <c r="S57" s="184"/>
      <c r="T57" s="184"/>
      <c r="U57" s="184"/>
      <c r="V57" s="184"/>
      <c r="W57" s="184"/>
      <c r="X57" s="26"/>
      <c r="Y57" s="184"/>
      <c r="Z57" s="184"/>
      <c r="AA57" s="184"/>
      <c r="AB57" s="184"/>
      <c r="AC57" s="184"/>
      <c r="AD57" s="184"/>
      <c r="AE57" s="184"/>
      <c r="AF57" s="184"/>
      <c r="AG57" s="26"/>
      <c r="AH57" s="184"/>
      <c r="AI57" s="184"/>
      <c r="AJ57" s="184"/>
      <c r="AK57" s="184"/>
      <c r="AL57" s="184"/>
      <c r="AM57" s="184"/>
      <c r="AN57" s="184"/>
      <c r="AO57" s="184"/>
      <c r="AP57" s="26"/>
      <c r="AQ57" s="184"/>
      <c r="AR57" s="184"/>
      <c r="AS57" s="184"/>
      <c r="AT57" s="184"/>
      <c r="AU57" s="184"/>
      <c r="AV57" s="184"/>
      <c r="AW57" s="184"/>
      <c r="AX57" s="184"/>
      <c r="AY57" s="26"/>
      <c r="AZ57" s="184"/>
      <c r="BA57" s="184"/>
      <c r="BB57" s="184"/>
      <c r="BC57" s="184"/>
      <c r="BD57" s="184"/>
      <c r="BE57" s="184"/>
      <c r="BF57" s="184"/>
      <c r="BG57" s="184"/>
      <c r="BH57" s="26"/>
      <c r="BI57" s="184"/>
      <c r="BJ57" s="184"/>
      <c r="BK57" s="184"/>
      <c r="BL57" s="184"/>
      <c r="BM57" s="184"/>
      <c r="BN57" s="184"/>
      <c r="BO57" s="569"/>
      <c r="BP57" s="569"/>
      <c r="BQ57" s="569"/>
      <c r="BR57" s="569"/>
      <c r="BS57" s="569"/>
      <c r="BT57" s="569"/>
      <c r="BU57" s="569"/>
      <c r="BV57" s="569"/>
      <c r="BW57" s="569"/>
      <c r="BX57" s="569"/>
      <c r="BY57" s="569"/>
      <c r="BZ57" s="569"/>
      <c r="CA57" s="569"/>
      <c r="CB57" s="569"/>
      <c r="CC57" s="569"/>
      <c r="CD57" s="569"/>
      <c r="CE57" s="569"/>
      <c r="CF57" s="569"/>
      <c r="CG57" s="569"/>
      <c r="CH57" s="569"/>
      <c r="CI57" s="569"/>
      <c r="CJ57" s="569"/>
      <c r="CK57" s="569"/>
      <c r="CL57" s="569"/>
      <c r="CM57" s="569"/>
      <c r="CN57" s="569"/>
      <c r="CO57" s="569"/>
      <c r="CP57" s="569"/>
      <c r="CQ57" s="569"/>
      <c r="CR57" s="569"/>
      <c r="CS57" s="569"/>
      <c r="CT57" s="569"/>
      <c r="CU57" s="569"/>
      <c r="CV57" s="569"/>
      <c r="CW57" s="569"/>
      <c r="CX57" s="569"/>
      <c r="CY57" s="569"/>
      <c r="CZ57" s="569"/>
      <c r="DA57" s="569"/>
      <c r="DB57" s="569"/>
      <c r="DC57" s="569"/>
      <c r="DD57" s="569"/>
      <c r="DE57" s="569"/>
      <c r="DF57" s="569"/>
      <c r="DG57" s="569"/>
      <c r="DH57" s="569"/>
      <c r="DI57" s="569"/>
      <c r="DJ57" s="569"/>
      <c r="DK57" s="569"/>
      <c r="DL57" s="569"/>
      <c r="DM57" s="569"/>
      <c r="DN57" s="569"/>
      <c r="DO57" s="569"/>
      <c r="DP57" s="569"/>
      <c r="DQ57" s="569"/>
      <c r="DR57" s="569"/>
      <c r="DS57" s="569"/>
      <c r="DT57" s="569"/>
      <c r="DU57" s="680"/>
      <c r="DV57" s="730"/>
      <c r="DW57" s="561"/>
      <c r="DX57" s="30"/>
      <c r="DY57" s="11"/>
      <c r="DZ57" s="561"/>
      <c r="EA57" s="561"/>
      <c r="EB57" s="561"/>
      <c r="EC57" s="561"/>
      <c r="ED57" s="561"/>
      <c r="EE57" s="561"/>
      <c r="EF57" s="561"/>
      <c r="EG57" s="561"/>
      <c r="EH57" s="561"/>
      <c r="EI57" s="561"/>
      <c r="EJ57" s="561"/>
      <c r="EK57" s="561"/>
      <c r="EL57" s="561"/>
      <c r="EM57" s="561"/>
      <c r="EN57" s="561"/>
    </row>
    <row r="58" spans="1:144" ht="15.75" x14ac:dyDescent="0.2">
      <c r="A58" s="561"/>
      <c r="B58" s="201">
        <v>1</v>
      </c>
      <c r="C58" s="816" t="s">
        <v>2013</v>
      </c>
      <c r="D58" s="817"/>
      <c r="E58" s="817"/>
      <c r="F58" s="817"/>
      <c r="G58" s="817"/>
      <c r="H58" s="817"/>
      <c r="I58" s="817"/>
      <c r="J58" s="817"/>
      <c r="K58" s="817"/>
      <c r="L58" s="817"/>
      <c r="M58" s="818"/>
      <c r="N58" s="184"/>
      <c r="O58" s="184"/>
      <c r="P58" s="26"/>
      <c r="Q58" s="184"/>
      <c r="R58" s="184"/>
      <c r="S58" s="184"/>
      <c r="T58" s="184"/>
      <c r="U58" s="184"/>
      <c r="V58" s="184"/>
      <c r="W58" s="184"/>
      <c r="X58" s="26"/>
      <c r="Y58" s="184"/>
      <c r="Z58" s="184"/>
      <c r="AA58" s="184"/>
      <c r="AB58" s="184"/>
      <c r="AC58" s="184"/>
      <c r="AD58" s="184"/>
      <c r="AE58" s="184"/>
      <c r="AF58" s="184"/>
      <c r="AG58" s="26"/>
      <c r="AH58" s="184"/>
      <c r="AI58" s="184"/>
      <c r="AJ58" s="184"/>
      <c r="AK58" s="184"/>
      <c r="AL58" s="184"/>
      <c r="AM58" s="184"/>
      <c r="AN58" s="184"/>
      <c r="AO58" s="184"/>
      <c r="AP58" s="26"/>
      <c r="AQ58" s="184"/>
      <c r="AR58" s="184"/>
      <c r="AS58" s="184"/>
      <c r="AT58" s="184"/>
      <c r="AU58" s="184"/>
      <c r="AV58" s="184"/>
      <c r="AW58" s="184"/>
      <c r="AX58" s="184"/>
      <c r="AY58" s="26"/>
      <c r="AZ58" s="184"/>
      <c r="BA58" s="184"/>
      <c r="BB58" s="184"/>
      <c r="BC58" s="184"/>
      <c r="BD58" s="184"/>
      <c r="BE58" s="184"/>
      <c r="BF58" s="184"/>
      <c r="BG58" s="184"/>
      <c r="BH58" s="26"/>
      <c r="BI58" s="184"/>
      <c r="BJ58" s="184"/>
      <c r="BK58" s="184"/>
      <c r="BL58" s="184"/>
      <c r="BM58" s="184"/>
      <c r="BN58" s="184"/>
      <c r="BO58" s="569"/>
      <c r="BP58" s="569"/>
      <c r="BQ58" s="569"/>
      <c r="BR58" s="569"/>
      <c r="BS58" s="569"/>
      <c r="BT58" s="569"/>
      <c r="BU58" s="569"/>
      <c r="BV58" s="569"/>
      <c r="BW58" s="569"/>
      <c r="BX58" s="569"/>
      <c r="BY58" s="569"/>
      <c r="BZ58" s="569"/>
      <c r="CA58" s="569"/>
      <c r="CB58" s="569"/>
      <c r="CC58" s="569"/>
      <c r="CD58" s="569"/>
      <c r="CE58" s="569"/>
      <c r="CF58" s="569"/>
      <c r="CG58" s="569"/>
      <c r="CH58" s="569"/>
      <c r="CI58" s="569"/>
      <c r="CJ58" s="569"/>
      <c r="CK58" s="569"/>
      <c r="CL58" s="569"/>
      <c r="CM58" s="569"/>
      <c r="CN58" s="569"/>
      <c r="CO58" s="569"/>
      <c r="CP58" s="569"/>
      <c r="CQ58" s="569"/>
      <c r="CR58" s="569"/>
      <c r="CS58" s="569"/>
      <c r="CT58" s="569"/>
      <c r="CU58" s="569"/>
      <c r="CV58" s="569"/>
      <c r="CW58" s="569"/>
      <c r="CX58" s="569"/>
      <c r="CY58" s="569"/>
      <c r="CZ58" s="569"/>
      <c r="DA58" s="569"/>
      <c r="DB58" s="569"/>
      <c r="DC58" s="569"/>
      <c r="DD58" s="569"/>
      <c r="DE58" s="569"/>
      <c r="DF58" s="569"/>
      <c r="DG58" s="569"/>
      <c r="DH58" s="569"/>
      <c r="DI58" s="569"/>
      <c r="DJ58" s="569"/>
      <c r="DK58" s="569"/>
      <c r="DL58" s="569"/>
      <c r="DM58" s="569"/>
      <c r="DN58" s="569"/>
      <c r="DO58" s="569"/>
      <c r="DP58" s="569"/>
      <c r="DQ58" s="569"/>
      <c r="DR58" s="569"/>
      <c r="DS58" s="569"/>
      <c r="DT58" s="569"/>
      <c r="DU58" s="680"/>
      <c r="DV58" s="730"/>
      <c r="DW58" s="561"/>
      <c r="DX58" s="30"/>
      <c r="DY58" s="11"/>
      <c r="DZ58" s="561"/>
      <c r="EA58" s="561"/>
      <c r="EB58" s="561"/>
      <c r="EC58" s="561"/>
      <c r="ED58" s="561"/>
      <c r="EE58" s="561"/>
      <c r="EF58" s="561"/>
      <c r="EG58" s="561"/>
      <c r="EH58" s="561"/>
      <c r="EI58" s="561"/>
      <c r="EJ58" s="561"/>
      <c r="EK58" s="561"/>
      <c r="EL58" s="561"/>
      <c r="EM58" s="561"/>
      <c r="EN58" s="561"/>
    </row>
    <row r="59" spans="1:144" ht="15.75" x14ac:dyDescent="0.2">
      <c r="A59" s="561"/>
      <c r="B59" s="201">
        <v>2</v>
      </c>
      <c r="C59" s="816" t="s">
        <v>2014</v>
      </c>
      <c r="D59" s="817"/>
      <c r="E59" s="817"/>
      <c r="F59" s="817"/>
      <c r="G59" s="817"/>
      <c r="H59" s="817"/>
      <c r="I59" s="817"/>
      <c r="J59" s="817"/>
      <c r="K59" s="817"/>
      <c r="L59" s="817"/>
      <c r="M59" s="818"/>
      <c r="N59" s="184"/>
      <c r="O59" s="184"/>
      <c r="P59" s="26"/>
      <c r="Q59" s="184"/>
      <c r="R59" s="184"/>
      <c r="S59" s="184"/>
      <c r="T59" s="184"/>
      <c r="U59" s="184"/>
      <c r="V59" s="184"/>
      <c r="W59" s="184"/>
      <c r="X59" s="26"/>
      <c r="Y59" s="184"/>
      <c r="Z59" s="184"/>
      <c r="AA59" s="184"/>
      <c r="AB59" s="184"/>
      <c r="AC59" s="184"/>
      <c r="AD59" s="184"/>
      <c r="AE59" s="184"/>
      <c r="AF59" s="184"/>
      <c r="AG59" s="26"/>
      <c r="AH59" s="184"/>
      <c r="AI59" s="184"/>
      <c r="AJ59" s="184"/>
      <c r="AK59" s="184"/>
      <c r="AL59" s="184"/>
      <c r="AM59" s="184"/>
      <c r="AN59" s="184"/>
      <c r="AO59" s="184"/>
      <c r="AP59" s="26"/>
      <c r="AQ59" s="184"/>
      <c r="AR59" s="184"/>
      <c r="AS59" s="184"/>
      <c r="AT59" s="184"/>
      <c r="AU59" s="184"/>
      <c r="AV59" s="184"/>
      <c r="AW59" s="184"/>
      <c r="AX59" s="184"/>
      <c r="AY59" s="26"/>
      <c r="AZ59" s="184"/>
      <c r="BA59" s="184"/>
      <c r="BB59" s="184"/>
      <c r="BC59" s="184"/>
      <c r="BD59" s="184"/>
      <c r="BE59" s="184"/>
      <c r="BF59" s="184"/>
      <c r="BG59" s="184"/>
      <c r="BH59" s="26"/>
      <c r="BI59" s="184"/>
      <c r="BJ59" s="184"/>
      <c r="BK59" s="184"/>
      <c r="BL59" s="184"/>
      <c r="BM59" s="184"/>
      <c r="BN59" s="184"/>
      <c r="BO59" s="569"/>
      <c r="BP59" s="569"/>
      <c r="BQ59" s="569"/>
      <c r="BR59" s="569"/>
      <c r="BS59" s="569"/>
      <c r="BT59" s="569"/>
      <c r="BU59" s="569"/>
      <c r="BV59" s="569"/>
      <c r="BW59" s="569"/>
      <c r="BX59" s="569"/>
      <c r="BY59" s="569"/>
      <c r="BZ59" s="569"/>
      <c r="CA59" s="569"/>
      <c r="CB59" s="569"/>
      <c r="CC59" s="569"/>
      <c r="CD59" s="569"/>
      <c r="CE59" s="569"/>
      <c r="CF59" s="569"/>
      <c r="CG59" s="569"/>
      <c r="CH59" s="569"/>
      <c r="CI59" s="569"/>
      <c r="CJ59" s="569"/>
      <c r="CK59" s="569"/>
      <c r="CL59" s="569"/>
      <c r="CM59" s="569"/>
      <c r="CN59" s="569"/>
      <c r="CO59" s="569"/>
      <c r="CP59" s="569"/>
      <c r="CQ59" s="569"/>
      <c r="CR59" s="569"/>
      <c r="CS59" s="569"/>
      <c r="CT59" s="569"/>
      <c r="CU59" s="569"/>
      <c r="CV59" s="569"/>
      <c r="CW59" s="569"/>
      <c r="CX59" s="569"/>
      <c r="CY59" s="569"/>
      <c r="CZ59" s="569"/>
      <c r="DA59" s="569"/>
      <c r="DB59" s="569"/>
      <c r="DC59" s="569"/>
      <c r="DD59" s="569"/>
      <c r="DE59" s="569"/>
      <c r="DF59" s="569"/>
      <c r="DG59" s="569"/>
      <c r="DH59" s="569"/>
      <c r="DI59" s="569"/>
      <c r="DJ59" s="569"/>
      <c r="DK59" s="569"/>
      <c r="DL59" s="569"/>
      <c r="DM59" s="569"/>
      <c r="DN59" s="569"/>
      <c r="DO59" s="569"/>
      <c r="DP59" s="569"/>
      <c r="DQ59" s="569"/>
      <c r="DR59" s="569"/>
      <c r="DS59" s="569"/>
      <c r="DT59" s="569"/>
      <c r="DU59" s="680"/>
      <c r="DV59" s="730"/>
      <c r="DW59" s="561"/>
      <c r="DX59" s="454"/>
      <c r="DY59" s="11"/>
      <c r="DZ59" s="561"/>
      <c r="EA59" s="561"/>
      <c r="EB59" s="561"/>
      <c r="EC59" s="561"/>
      <c r="ED59" s="561"/>
      <c r="EE59" s="561"/>
      <c r="EF59" s="561"/>
      <c r="EG59" s="561"/>
      <c r="EH59" s="561"/>
      <c r="EI59" s="561"/>
      <c r="EJ59" s="561"/>
      <c r="EK59" s="561"/>
      <c r="EL59" s="561"/>
      <c r="EM59" s="561"/>
      <c r="EN59" s="561"/>
    </row>
    <row r="60" spans="1:144" ht="15.75" x14ac:dyDescent="0.2">
      <c r="A60" s="561"/>
      <c r="B60" s="201">
        <v>3</v>
      </c>
      <c r="C60" s="816" t="s">
        <v>2015</v>
      </c>
      <c r="D60" s="817"/>
      <c r="E60" s="817"/>
      <c r="F60" s="817"/>
      <c r="G60" s="817"/>
      <c r="H60" s="817"/>
      <c r="I60" s="817"/>
      <c r="J60" s="817"/>
      <c r="K60" s="817"/>
      <c r="L60" s="817"/>
      <c r="M60" s="818"/>
      <c r="N60" s="184"/>
      <c r="O60" s="184"/>
      <c r="P60" s="26"/>
      <c r="Q60" s="184"/>
      <c r="R60" s="184"/>
      <c r="S60" s="184"/>
      <c r="T60" s="184"/>
      <c r="U60" s="184"/>
      <c r="V60" s="184"/>
      <c r="W60" s="184"/>
      <c r="X60" s="26"/>
      <c r="Y60" s="184"/>
      <c r="Z60" s="184"/>
      <c r="AA60" s="184"/>
      <c r="AB60" s="184"/>
      <c r="AC60" s="184"/>
      <c r="AD60" s="184"/>
      <c r="AE60" s="184"/>
      <c r="AF60" s="184"/>
      <c r="AG60" s="26"/>
      <c r="AH60" s="184"/>
      <c r="AI60" s="184"/>
      <c r="AJ60" s="184"/>
      <c r="AK60" s="184"/>
      <c r="AL60" s="184"/>
      <c r="AM60" s="184"/>
      <c r="AN60" s="184"/>
      <c r="AO60" s="184"/>
      <c r="AP60" s="26"/>
      <c r="AQ60" s="184"/>
      <c r="AR60" s="184"/>
      <c r="AS60" s="184"/>
      <c r="AT60" s="184"/>
      <c r="AU60" s="184"/>
      <c r="AV60" s="184"/>
      <c r="AW60" s="184"/>
      <c r="AX60" s="184"/>
      <c r="AY60" s="26"/>
      <c r="AZ60" s="184"/>
      <c r="BA60" s="184"/>
      <c r="BB60" s="184"/>
      <c r="BC60" s="184"/>
      <c r="BD60" s="184"/>
      <c r="BE60" s="184"/>
      <c r="BF60" s="184"/>
      <c r="BG60" s="184"/>
      <c r="BH60" s="26"/>
      <c r="BI60" s="184"/>
      <c r="BJ60" s="184"/>
      <c r="BK60" s="184"/>
      <c r="BL60" s="184"/>
      <c r="BM60" s="184"/>
      <c r="BN60" s="184"/>
      <c r="BO60" s="569"/>
      <c r="BP60" s="569"/>
      <c r="BQ60" s="569"/>
      <c r="BR60" s="569"/>
      <c r="BS60" s="569"/>
      <c r="BT60" s="569"/>
      <c r="BU60" s="569"/>
      <c r="BV60" s="569"/>
      <c r="BW60" s="569"/>
      <c r="BX60" s="569"/>
      <c r="BY60" s="569"/>
      <c r="BZ60" s="569"/>
      <c r="CA60" s="569"/>
      <c r="CB60" s="569"/>
      <c r="CC60" s="569"/>
      <c r="CD60" s="569"/>
      <c r="CE60" s="569"/>
      <c r="CF60" s="569"/>
      <c r="CG60" s="569"/>
      <c r="CH60" s="569"/>
      <c r="CI60" s="569"/>
      <c r="CJ60" s="569"/>
      <c r="CK60" s="569"/>
      <c r="CL60" s="569"/>
      <c r="CM60" s="569"/>
      <c r="CN60" s="569"/>
      <c r="CO60" s="569"/>
      <c r="CP60" s="569"/>
      <c r="CQ60" s="569"/>
      <c r="CR60" s="569"/>
      <c r="CS60" s="569"/>
      <c r="CT60" s="569"/>
      <c r="CU60" s="569"/>
      <c r="CV60" s="569"/>
      <c r="CW60" s="569"/>
      <c r="CX60" s="569"/>
      <c r="CY60" s="569"/>
      <c r="CZ60" s="569"/>
      <c r="DA60" s="569"/>
      <c r="DB60" s="569"/>
      <c r="DC60" s="569"/>
      <c r="DD60" s="569"/>
      <c r="DE60" s="569"/>
      <c r="DF60" s="569"/>
      <c r="DG60" s="569"/>
      <c r="DH60" s="569"/>
      <c r="DI60" s="569"/>
      <c r="DJ60" s="569"/>
      <c r="DK60" s="569"/>
      <c r="DL60" s="569"/>
      <c r="DM60" s="569"/>
      <c r="DN60" s="569"/>
      <c r="DO60" s="569"/>
      <c r="DP60" s="569"/>
      <c r="DQ60" s="569"/>
      <c r="DR60" s="569"/>
      <c r="DS60" s="569"/>
      <c r="DT60" s="569"/>
      <c r="DU60" s="680"/>
      <c r="DV60" s="730"/>
      <c r="DW60" s="561"/>
      <c r="DX60" s="454"/>
      <c r="DY60" s="11"/>
      <c r="DZ60" s="561"/>
      <c r="EA60" s="561"/>
      <c r="EB60" s="561"/>
      <c r="EC60" s="561"/>
      <c r="ED60" s="561"/>
      <c r="EE60" s="561"/>
      <c r="EF60" s="561"/>
      <c r="EG60" s="561"/>
      <c r="EH60" s="561"/>
      <c r="EI60" s="561"/>
      <c r="EJ60" s="561"/>
      <c r="EK60" s="561"/>
      <c r="EL60" s="561"/>
      <c r="EM60" s="561"/>
      <c r="EN60" s="561"/>
    </row>
    <row r="61" spans="1:144" ht="15.75" x14ac:dyDescent="0.2">
      <c r="A61" s="561"/>
      <c r="B61" s="201">
        <v>4</v>
      </c>
      <c r="C61" s="816" t="s">
        <v>2016</v>
      </c>
      <c r="D61" s="817"/>
      <c r="E61" s="817"/>
      <c r="F61" s="817"/>
      <c r="G61" s="817"/>
      <c r="H61" s="817"/>
      <c r="I61" s="817"/>
      <c r="J61" s="817"/>
      <c r="K61" s="817"/>
      <c r="L61" s="817"/>
      <c r="M61" s="818"/>
      <c r="N61" s="184"/>
      <c r="O61" s="184"/>
      <c r="P61" s="26"/>
      <c r="Q61" s="184"/>
      <c r="R61" s="184"/>
      <c r="S61" s="184"/>
      <c r="T61" s="184"/>
      <c r="U61" s="184"/>
      <c r="V61" s="184"/>
      <c r="W61" s="184"/>
      <c r="X61" s="26"/>
      <c r="Y61" s="184"/>
      <c r="Z61" s="184"/>
      <c r="AA61" s="184"/>
      <c r="AB61" s="184"/>
      <c r="AC61" s="184"/>
      <c r="AD61" s="184"/>
      <c r="AE61" s="184"/>
      <c r="AF61" s="184"/>
      <c r="AG61" s="26"/>
      <c r="AH61" s="184"/>
      <c r="AI61" s="184"/>
      <c r="AJ61" s="184"/>
      <c r="AK61" s="184"/>
      <c r="AL61" s="184"/>
      <c r="AM61" s="184"/>
      <c r="AN61" s="184"/>
      <c r="AO61" s="184"/>
      <c r="AP61" s="26"/>
      <c r="AQ61" s="184"/>
      <c r="AR61" s="184"/>
      <c r="AS61" s="184"/>
      <c r="AT61" s="184"/>
      <c r="AU61" s="184"/>
      <c r="AV61" s="184"/>
      <c r="AW61" s="184"/>
      <c r="AX61" s="184"/>
      <c r="AY61" s="26"/>
      <c r="AZ61" s="184"/>
      <c r="BA61" s="184"/>
      <c r="BB61" s="184"/>
      <c r="BC61" s="184"/>
      <c r="BD61" s="184"/>
      <c r="BE61" s="184"/>
      <c r="BF61" s="184"/>
      <c r="BG61" s="184"/>
      <c r="BH61" s="26"/>
      <c r="BI61" s="184"/>
      <c r="BJ61" s="184"/>
      <c r="BK61" s="184"/>
      <c r="BL61" s="184"/>
      <c r="BM61" s="184"/>
      <c r="BN61" s="184"/>
      <c r="BO61" s="569"/>
      <c r="BP61" s="569"/>
      <c r="BQ61" s="569"/>
      <c r="BR61" s="569"/>
      <c r="BS61" s="569"/>
      <c r="BT61" s="569"/>
      <c r="BU61" s="569"/>
      <c r="BV61" s="569"/>
      <c r="BW61" s="569"/>
      <c r="BX61" s="569"/>
      <c r="BY61" s="569"/>
      <c r="BZ61" s="569"/>
      <c r="CA61" s="569"/>
      <c r="CB61" s="569"/>
      <c r="CC61" s="569"/>
      <c r="CD61" s="569"/>
      <c r="CE61" s="569"/>
      <c r="CF61" s="569"/>
      <c r="CG61" s="569"/>
      <c r="CH61" s="569"/>
      <c r="CI61" s="569"/>
      <c r="CJ61" s="569"/>
      <c r="CK61" s="569"/>
      <c r="CL61" s="569"/>
      <c r="CM61" s="569"/>
      <c r="CN61" s="569"/>
      <c r="CO61" s="569"/>
      <c r="CP61" s="569"/>
      <c r="CQ61" s="569"/>
      <c r="CR61" s="569"/>
      <c r="CS61" s="569"/>
      <c r="CT61" s="569"/>
      <c r="CU61" s="569"/>
      <c r="CV61" s="569"/>
      <c r="CW61" s="569"/>
      <c r="CX61" s="569"/>
      <c r="CY61" s="569"/>
      <c r="CZ61" s="569"/>
      <c r="DA61" s="569"/>
      <c r="DB61" s="569"/>
      <c r="DC61" s="569"/>
      <c r="DD61" s="569"/>
      <c r="DE61" s="569"/>
      <c r="DF61" s="569"/>
      <c r="DG61" s="569"/>
      <c r="DH61" s="569"/>
      <c r="DI61" s="569"/>
      <c r="DJ61" s="569"/>
      <c r="DK61" s="569"/>
      <c r="DL61" s="569"/>
      <c r="DM61" s="569"/>
      <c r="DN61" s="569"/>
      <c r="DO61" s="569"/>
      <c r="DP61" s="569"/>
      <c r="DQ61" s="569"/>
      <c r="DR61" s="569"/>
      <c r="DS61" s="569"/>
      <c r="DT61" s="569"/>
      <c r="DU61" s="680"/>
      <c r="DV61" s="730"/>
      <c r="DW61" s="561"/>
      <c r="DX61" s="11"/>
      <c r="DY61" s="11"/>
      <c r="DZ61" s="561"/>
      <c r="EA61" s="561"/>
      <c r="EB61" s="561"/>
      <c r="EC61" s="561"/>
      <c r="ED61" s="561"/>
      <c r="EE61" s="561"/>
      <c r="EF61" s="561"/>
      <c r="EG61" s="561"/>
      <c r="EH61" s="561"/>
      <c r="EI61" s="561"/>
      <c r="EJ61" s="561"/>
      <c r="EK61" s="561"/>
      <c r="EL61" s="561"/>
      <c r="EM61" s="561"/>
      <c r="EN61" s="561"/>
    </row>
    <row r="62" spans="1:144" ht="15.75" x14ac:dyDescent="0.2">
      <c r="A62" s="561"/>
      <c r="B62" s="201">
        <v>5</v>
      </c>
      <c r="C62" s="816" t="s">
        <v>2017</v>
      </c>
      <c r="D62" s="817"/>
      <c r="E62" s="817"/>
      <c r="F62" s="817"/>
      <c r="G62" s="817"/>
      <c r="H62" s="817"/>
      <c r="I62" s="817"/>
      <c r="J62" s="817"/>
      <c r="K62" s="817"/>
      <c r="L62" s="817"/>
      <c r="M62" s="818"/>
      <c r="N62" s="184"/>
      <c r="O62" s="184"/>
      <c r="P62" s="26"/>
      <c r="Q62" s="184"/>
      <c r="R62" s="184"/>
      <c r="S62" s="184"/>
      <c r="T62" s="184"/>
      <c r="U62" s="184"/>
      <c r="V62" s="184"/>
      <c r="W62" s="184"/>
      <c r="X62" s="26"/>
      <c r="Y62" s="184"/>
      <c r="Z62" s="184"/>
      <c r="AA62" s="184"/>
      <c r="AB62" s="184"/>
      <c r="AC62" s="184"/>
      <c r="AD62" s="184"/>
      <c r="AE62" s="184"/>
      <c r="AF62" s="184"/>
      <c r="AG62" s="26"/>
      <c r="AH62" s="184"/>
      <c r="AI62" s="184"/>
      <c r="AJ62" s="184"/>
      <c r="AK62" s="184"/>
      <c r="AL62" s="184"/>
      <c r="AM62" s="184"/>
      <c r="AN62" s="184"/>
      <c r="AO62" s="184"/>
      <c r="AP62" s="26"/>
      <c r="AQ62" s="184"/>
      <c r="AR62" s="184"/>
      <c r="AS62" s="184"/>
      <c r="AT62" s="184"/>
      <c r="AU62" s="184"/>
      <c r="AV62" s="184"/>
      <c r="AW62" s="184"/>
      <c r="AX62" s="184"/>
      <c r="AY62" s="26"/>
      <c r="AZ62" s="184"/>
      <c r="BA62" s="184"/>
      <c r="BB62" s="184"/>
      <c r="BC62" s="184"/>
      <c r="BD62" s="184"/>
      <c r="BE62" s="184"/>
      <c r="BF62" s="184"/>
      <c r="BG62" s="184"/>
      <c r="BH62" s="26"/>
      <c r="BI62" s="184"/>
      <c r="BJ62" s="184"/>
      <c r="BK62" s="184"/>
      <c r="BL62" s="184"/>
      <c r="BM62" s="184"/>
      <c r="BN62" s="184"/>
      <c r="BO62" s="569"/>
      <c r="BP62" s="569"/>
      <c r="BQ62" s="569"/>
      <c r="BR62" s="569"/>
      <c r="BS62" s="569"/>
      <c r="BT62" s="569"/>
      <c r="BU62" s="569"/>
      <c r="BV62" s="569"/>
      <c r="BW62" s="569"/>
      <c r="BX62" s="569"/>
      <c r="BY62" s="569"/>
      <c r="BZ62" s="569"/>
      <c r="CA62" s="569"/>
      <c r="CB62" s="569"/>
      <c r="CC62" s="569"/>
      <c r="CD62" s="569"/>
      <c r="CE62" s="569"/>
      <c r="CF62" s="569"/>
      <c r="CG62" s="569"/>
      <c r="CH62" s="569"/>
      <c r="CI62" s="569"/>
      <c r="CJ62" s="569"/>
      <c r="CK62" s="569"/>
      <c r="CL62" s="569"/>
      <c r="CM62" s="569"/>
      <c r="CN62" s="569"/>
      <c r="CO62" s="569"/>
      <c r="CP62" s="569"/>
      <c r="CQ62" s="569"/>
      <c r="CR62" s="569"/>
      <c r="CS62" s="569"/>
      <c r="CT62" s="569"/>
      <c r="CU62" s="569"/>
      <c r="CV62" s="569"/>
      <c r="CW62" s="569"/>
      <c r="CX62" s="569"/>
      <c r="CY62" s="569"/>
      <c r="CZ62" s="569"/>
      <c r="DA62" s="569"/>
      <c r="DB62" s="569"/>
      <c r="DC62" s="569"/>
      <c r="DD62" s="569"/>
      <c r="DE62" s="569"/>
      <c r="DF62" s="569"/>
      <c r="DG62" s="569"/>
      <c r="DH62" s="569"/>
      <c r="DI62" s="569"/>
      <c r="DJ62" s="569"/>
      <c r="DK62" s="569"/>
      <c r="DL62" s="569"/>
      <c r="DM62" s="569"/>
      <c r="DN62" s="569"/>
      <c r="DO62" s="569"/>
      <c r="DP62" s="569"/>
      <c r="DQ62" s="569"/>
      <c r="DR62" s="569"/>
      <c r="DS62" s="569"/>
      <c r="DT62" s="569"/>
      <c r="DU62" s="680"/>
      <c r="DV62" s="730"/>
      <c r="DW62" s="561"/>
      <c r="DX62" s="11"/>
      <c r="DY62" s="11"/>
      <c r="DZ62" s="561"/>
      <c r="EA62" s="561"/>
      <c r="EB62" s="561"/>
      <c r="EC62" s="561"/>
      <c r="ED62" s="561"/>
      <c r="EE62" s="561"/>
      <c r="EF62" s="561"/>
      <c r="EG62" s="561"/>
      <c r="EH62" s="561"/>
      <c r="EI62" s="561"/>
      <c r="EJ62" s="561"/>
      <c r="EK62" s="561"/>
      <c r="EL62" s="561"/>
      <c r="EM62" s="561"/>
      <c r="EN62" s="561"/>
    </row>
    <row r="63" spans="1:144" ht="15.75" x14ac:dyDescent="0.2">
      <c r="A63" s="561"/>
      <c r="B63" s="201">
        <v>6</v>
      </c>
      <c r="C63" s="816" t="s">
        <v>2018</v>
      </c>
      <c r="D63" s="817"/>
      <c r="E63" s="817"/>
      <c r="F63" s="817"/>
      <c r="G63" s="817"/>
      <c r="H63" s="817"/>
      <c r="I63" s="817"/>
      <c r="J63" s="817"/>
      <c r="K63" s="817"/>
      <c r="L63" s="817"/>
      <c r="M63" s="818"/>
      <c r="N63" s="184"/>
      <c r="O63" s="184"/>
      <c r="P63" s="26"/>
      <c r="Q63" s="184"/>
      <c r="R63" s="184"/>
      <c r="S63" s="184"/>
      <c r="T63" s="184"/>
      <c r="U63" s="184"/>
      <c r="V63" s="184"/>
      <c r="W63" s="184"/>
      <c r="X63" s="26"/>
      <c r="Y63" s="184"/>
      <c r="Z63" s="184"/>
      <c r="AA63" s="184"/>
      <c r="AB63" s="184"/>
      <c r="AC63" s="184"/>
      <c r="AD63" s="184"/>
      <c r="AE63" s="184"/>
      <c r="AF63" s="184"/>
      <c r="AG63" s="26"/>
      <c r="AH63" s="184"/>
      <c r="AI63" s="184"/>
      <c r="AJ63" s="184"/>
      <c r="AK63" s="184"/>
      <c r="AL63" s="184"/>
      <c r="AM63" s="184"/>
      <c r="AN63" s="184"/>
      <c r="AO63" s="184"/>
      <c r="AP63" s="26"/>
      <c r="AQ63" s="184"/>
      <c r="AR63" s="184"/>
      <c r="AS63" s="184"/>
      <c r="AT63" s="184"/>
      <c r="AU63" s="184"/>
      <c r="AV63" s="184"/>
      <c r="AW63" s="184"/>
      <c r="AX63" s="184"/>
      <c r="AY63" s="26"/>
      <c r="AZ63" s="184"/>
      <c r="BA63" s="184"/>
      <c r="BB63" s="184"/>
      <c r="BC63" s="184"/>
      <c r="BD63" s="184"/>
      <c r="BE63" s="184"/>
      <c r="BF63" s="184"/>
      <c r="BG63" s="184"/>
      <c r="BH63" s="26"/>
      <c r="BI63" s="184"/>
      <c r="BJ63" s="184"/>
      <c r="BK63" s="184"/>
      <c r="BL63" s="184"/>
      <c r="BM63" s="184"/>
      <c r="BN63" s="184"/>
      <c r="BO63" s="569"/>
      <c r="BP63" s="569"/>
      <c r="BQ63" s="569"/>
      <c r="BR63" s="569"/>
      <c r="BS63" s="569"/>
      <c r="BT63" s="569"/>
      <c r="BU63" s="569"/>
      <c r="BV63" s="569"/>
      <c r="BW63" s="569"/>
      <c r="BX63" s="569"/>
      <c r="BY63" s="569"/>
      <c r="BZ63" s="569"/>
      <c r="CA63" s="569"/>
      <c r="CB63" s="569"/>
      <c r="CC63" s="569"/>
      <c r="CD63" s="569"/>
      <c r="CE63" s="569"/>
      <c r="CF63" s="569"/>
      <c r="CG63" s="569"/>
      <c r="CH63" s="569"/>
      <c r="CI63" s="569"/>
      <c r="CJ63" s="569"/>
      <c r="CK63" s="569"/>
      <c r="CL63" s="569"/>
      <c r="CM63" s="569"/>
      <c r="CN63" s="569"/>
      <c r="CO63" s="569"/>
      <c r="CP63" s="569"/>
      <c r="CQ63" s="569"/>
      <c r="CR63" s="569"/>
      <c r="CS63" s="569"/>
      <c r="CT63" s="569"/>
      <c r="CU63" s="569"/>
      <c r="CV63" s="569"/>
      <c r="CW63" s="569"/>
      <c r="CX63" s="569"/>
      <c r="CY63" s="569"/>
      <c r="CZ63" s="569"/>
      <c r="DA63" s="569"/>
      <c r="DB63" s="569"/>
      <c r="DC63" s="569"/>
      <c r="DD63" s="569"/>
      <c r="DE63" s="569"/>
      <c r="DF63" s="569"/>
      <c r="DG63" s="569"/>
      <c r="DH63" s="569"/>
      <c r="DI63" s="569"/>
      <c r="DJ63" s="569"/>
      <c r="DK63" s="569"/>
      <c r="DL63" s="569"/>
      <c r="DM63" s="569"/>
      <c r="DN63" s="569"/>
      <c r="DO63" s="569"/>
      <c r="DP63" s="569"/>
      <c r="DQ63" s="569"/>
      <c r="DR63" s="569"/>
      <c r="DS63" s="569"/>
      <c r="DT63" s="569"/>
      <c r="DU63" s="680"/>
      <c r="DV63" s="730"/>
      <c r="DW63" s="561"/>
      <c r="DX63" s="11"/>
      <c r="DY63" s="11"/>
      <c r="DZ63" s="561"/>
      <c r="EA63" s="561"/>
      <c r="EB63" s="561"/>
      <c r="EC63" s="561"/>
      <c r="ED63" s="561"/>
      <c r="EE63" s="561"/>
      <c r="EF63" s="561"/>
      <c r="EG63" s="561"/>
      <c r="EH63" s="561"/>
      <c r="EI63" s="561"/>
      <c r="EJ63" s="561"/>
      <c r="EK63" s="561"/>
      <c r="EL63" s="561"/>
      <c r="EM63" s="561"/>
      <c r="EN63" s="561"/>
    </row>
    <row r="64" spans="1:144" ht="15.75" x14ac:dyDescent="0.2">
      <c r="A64" s="561"/>
      <c r="B64" s="201">
        <v>7</v>
      </c>
      <c r="C64" s="816" t="s">
        <v>322</v>
      </c>
      <c r="D64" s="817"/>
      <c r="E64" s="817"/>
      <c r="F64" s="817"/>
      <c r="G64" s="817"/>
      <c r="H64" s="817"/>
      <c r="I64" s="817"/>
      <c r="J64" s="817"/>
      <c r="K64" s="817"/>
      <c r="L64" s="817"/>
      <c r="M64" s="818"/>
      <c r="N64" s="184"/>
      <c r="O64" s="184"/>
      <c r="P64" s="26"/>
      <c r="Q64" s="184"/>
      <c r="R64" s="184"/>
      <c r="S64" s="184"/>
      <c r="T64" s="184"/>
      <c r="U64" s="184"/>
      <c r="V64" s="184"/>
      <c r="W64" s="184"/>
      <c r="X64" s="26"/>
      <c r="Y64" s="184"/>
      <c r="Z64" s="184"/>
      <c r="AA64" s="184"/>
      <c r="AB64" s="184"/>
      <c r="AC64" s="184"/>
      <c r="AD64" s="184"/>
      <c r="AE64" s="184"/>
      <c r="AF64" s="184"/>
      <c r="AG64" s="26"/>
      <c r="AH64" s="184"/>
      <c r="AI64" s="184"/>
      <c r="AJ64" s="184"/>
      <c r="AK64" s="184"/>
      <c r="AL64" s="184"/>
      <c r="AM64" s="184"/>
      <c r="AN64" s="184"/>
      <c r="AO64" s="184"/>
      <c r="AP64" s="26"/>
      <c r="AQ64" s="184"/>
      <c r="AR64" s="184"/>
      <c r="AS64" s="184"/>
      <c r="AT64" s="184"/>
      <c r="AU64" s="184"/>
      <c r="AV64" s="184"/>
      <c r="AW64" s="184"/>
      <c r="AX64" s="184"/>
      <c r="AY64" s="26"/>
      <c r="AZ64" s="184"/>
      <c r="BA64" s="184"/>
      <c r="BB64" s="184"/>
      <c r="BC64" s="184"/>
      <c r="BD64" s="184"/>
      <c r="BE64" s="184"/>
      <c r="BF64" s="184"/>
      <c r="BG64" s="184"/>
      <c r="BH64" s="26"/>
      <c r="BI64" s="184"/>
      <c r="BJ64" s="184"/>
      <c r="BK64" s="184"/>
      <c r="BL64" s="184"/>
      <c r="BM64" s="184"/>
      <c r="BN64" s="184"/>
      <c r="BO64" s="569"/>
      <c r="BP64" s="569"/>
      <c r="BQ64" s="569"/>
      <c r="BR64" s="569"/>
      <c r="BS64" s="569"/>
      <c r="BT64" s="569"/>
      <c r="BU64" s="569"/>
      <c r="BV64" s="569"/>
      <c r="BW64" s="569"/>
      <c r="BX64" s="569"/>
      <c r="BY64" s="569"/>
      <c r="BZ64" s="569"/>
      <c r="CA64" s="569"/>
      <c r="CB64" s="569"/>
      <c r="CC64" s="569"/>
      <c r="CD64" s="569"/>
      <c r="CE64" s="569"/>
      <c r="CF64" s="569"/>
      <c r="CG64" s="569"/>
      <c r="CH64" s="569"/>
      <c r="CI64" s="569"/>
      <c r="CJ64" s="569"/>
      <c r="CK64" s="569"/>
      <c r="CL64" s="569"/>
      <c r="CM64" s="569"/>
      <c r="CN64" s="569"/>
      <c r="CO64" s="569"/>
      <c r="CP64" s="569"/>
      <c r="CQ64" s="569"/>
      <c r="CR64" s="569"/>
      <c r="CS64" s="569"/>
      <c r="CT64" s="569"/>
      <c r="CU64" s="569"/>
      <c r="CV64" s="569"/>
      <c r="CW64" s="569"/>
      <c r="CX64" s="569"/>
      <c r="CY64" s="569"/>
      <c r="CZ64" s="569"/>
      <c r="DA64" s="569"/>
      <c r="DB64" s="569"/>
      <c r="DC64" s="569"/>
      <c r="DD64" s="569"/>
      <c r="DE64" s="569"/>
      <c r="DF64" s="569"/>
      <c r="DG64" s="569"/>
      <c r="DH64" s="569"/>
      <c r="DI64" s="569"/>
      <c r="DJ64" s="569"/>
      <c r="DK64" s="569"/>
      <c r="DL64" s="569"/>
      <c r="DM64" s="569"/>
      <c r="DN64" s="569"/>
      <c r="DO64" s="569"/>
      <c r="DP64" s="569"/>
      <c r="DQ64" s="569"/>
      <c r="DR64" s="569"/>
      <c r="DS64" s="569"/>
      <c r="DT64" s="569"/>
      <c r="DU64" s="680"/>
      <c r="DV64" s="730"/>
      <c r="DW64" s="561"/>
      <c r="DX64" s="11"/>
      <c r="DY64" s="11"/>
      <c r="DZ64" s="561"/>
      <c r="EA64" s="561"/>
      <c r="EB64" s="561"/>
      <c r="EC64" s="561"/>
      <c r="ED64" s="561"/>
      <c r="EE64" s="561"/>
      <c r="EF64" s="561"/>
      <c r="EG64" s="561"/>
      <c r="EH64" s="561"/>
      <c r="EI64" s="561"/>
      <c r="EJ64" s="561"/>
      <c r="EK64" s="561"/>
      <c r="EL64" s="561"/>
      <c r="EM64" s="561"/>
      <c r="EN64" s="561"/>
    </row>
    <row r="65" spans="1:144" ht="15.75" x14ac:dyDescent="0.2">
      <c r="A65" s="561"/>
      <c r="B65" s="201">
        <v>8</v>
      </c>
      <c r="C65" s="816" t="s">
        <v>2019</v>
      </c>
      <c r="D65" s="817"/>
      <c r="E65" s="817"/>
      <c r="F65" s="817"/>
      <c r="G65" s="817"/>
      <c r="H65" s="817"/>
      <c r="I65" s="817"/>
      <c r="J65" s="817"/>
      <c r="K65" s="817"/>
      <c r="L65" s="817"/>
      <c r="M65" s="818"/>
      <c r="N65" s="184"/>
      <c r="O65" s="184"/>
      <c r="P65" s="26"/>
      <c r="Q65" s="184"/>
      <c r="R65" s="184"/>
      <c r="S65" s="184"/>
      <c r="T65" s="184"/>
      <c r="U65" s="184"/>
      <c r="V65" s="184"/>
      <c r="W65" s="184"/>
      <c r="X65" s="26"/>
      <c r="Y65" s="184"/>
      <c r="Z65" s="184"/>
      <c r="AA65" s="184"/>
      <c r="AB65" s="184"/>
      <c r="AC65" s="184"/>
      <c r="AD65" s="184"/>
      <c r="AE65" s="184"/>
      <c r="AF65" s="184"/>
      <c r="AG65" s="26"/>
      <c r="AH65" s="184"/>
      <c r="AI65" s="184"/>
      <c r="AJ65" s="184"/>
      <c r="AK65" s="184"/>
      <c r="AL65" s="184"/>
      <c r="AM65" s="184"/>
      <c r="AN65" s="184"/>
      <c r="AO65" s="184"/>
      <c r="AP65" s="26"/>
      <c r="AQ65" s="184"/>
      <c r="AR65" s="184"/>
      <c r="AS65" s="184"/>
      <c r="AT65" s="184"/>
      <c r="AU65" s="184"/>
      <c r="AV65" s="184"/>
      <c r="AW65" s="184"/>
      <c r="AX65" s="184"/>
      <c r="AY65" s="26"/>
      <c r="AZ65" s="184"/>
      <c r="BA65" s="184"/>
      <c r="BB65" s="184"/>
      <c r="BC65" s="184"/>
      <c r="BD65" s="184"/>
      <c r="BE65" s="184"/>
      <c r="BF65" s="184"/>
      <c r="BG65" s="184"/>
      <c r="BH65" s="26"/>
      <c r="BI65" s="184"/>
      <c r="BJ65" s="184"/>
      <c r="BK65" s="184"/>
      <c r="BL65" s="184"/>
      <c r="BM65" s="184"/>
      <c r="BN65" s="184"/>
      <c r="BO65" s="569"/>
      <c r="BP65" s="569"/>
      <c r="BQ65" s="569"/>
      <c r="BR65" s="569"/>
      <c r="BS65" s="569"/>
      <c r="BT65" s="569"/>
      <c r="BU65" s="569"/>
      <c r="BV65" s="569"/>
      <c r="BW65" s="569"/>
      <c r="BX65" s="569"/>
      <c r="BY65" s="569"/>
      <c r="BZ65" s="569"/>
      <c r="CA65" s="569"/>
      <c r="CB65" s="569"/>
      <c r="CC65" s="569"/>
      <c r="CD65" s="569"/>
      <c r="CE65" s="569"/>
      <c r="CF65" s="569"/>
      <c r="CG65" s="569"/>
      <c r="CH65" s="569"/>
      <c r="CI65" s="569"/>
      <c r="CJ65" s="569"/>
      <c r="CK65" s="569"/>
      <c r="CL65" s="569"/>
      <c r="CM65" s="569"/>
      <c r="CN65" s="569"/>
      <c r="CO65" s="569"/>
      <c r="CP65" s="569"/>
      <c r="CQ65" s="569"/>
      <c r="CR65" s="569"/>
      <c r="CS65" s="569"/>
      <c r="CT65" s="569"/>
      <c r="CU65" s="569"/>
      <c r="CV65" s="569"/>
      <c r="CW65" s="569"/>
      <c r="CX65" s="569"/>
      <c r="CY65" s="569"/>
      <c r="CZ65" s="569"/>
      <c r="DA65" s="569"/>
      <c r="DB65" s="569"/>
      <c r="DC65" s="569"/>
      <c r="DD65" s="569"/>
      <c r="DE65" s="569"/>
      <c r="DF65" s="569"/>
      <c r="DG65" s="569"/>
      <c r="DH65" s="569"/>
      <c r="DI65" s="569"/>
      <c r="DJ65" s="569"/>
      <c r="DK65" s="569"/>
      <c r="DL65" s="569"/>
      <c r="DM65" s="569"/>
      <c r="DN65" s="569"/>
      <c r="DO65" s="569"/>
      <c r="DP65" s="569"/>
      <c r="DQ65" s="569"/>
      <c r="DR65" s="569"/>
      <c r="DS65" s="569"/>
      <c r="DT65" s="569"/>
      <c r="DU65" s="680"/>
      <c r="DV65" s="730"/>
      <c r="DW65" s="561"/>
      <c r="DX65" s="11"/>
      <c r="DY65" s="11"/>
      <c r="DZ65" s="561"/>
      <c r="EA65" s="561"/>
      <c r="EB65" s="561"/>
      <c r="EC65" s="561"/>
      <c r="ED65" s="561"/>
      <c r="EE65" s="561"/>
      <c r="EF65" s="561"/>
      <c r="EG65" s="561"/>
      <c r="EH65" s="561"/>
      <c r="EI65" s="561"/>
      <c r="EJ65" s="561"/>
      <c r="EK65" s="561"/>
      <c r="EL65" s="561"/>
      <c r="EM65" s="561"/>
      <c r="EN65" s="561"/>
    </row>
    <row r="66" spans="1:144" ht="15.75" x14ac:dyDescent="0.2">
      <c r="A66" s="561"/>
      <c r="B66" s="201">
        <v>9</v>
      </c>
      <c r="C66" s="816" t="s">
        <v>2020</v>
      </c>
      <c r="D66" s="817"/>
      <c r="E66" s="817"/>
      <c r="F66" s="817"/>
      <c r="G66" s="817"/>
      <c r="H66" s="817"/>
      <c r="I66" s="817"/>
      <c r="J66" s="817"/>
      <c r="K66" s="817"/>
      <c r="L66" s="817"/>
      <c r="M66" s="818"/>
      <c r="N66" s="184"/>
      <c r="O66" s="184"/>
      <c r="P66" s="26"/>
      <c r="Q66" s="184"/>
      <c r="R66" s="184"/>
      <c r="S66" s="184"/>
      <c r="T66" s="184"/>
      <c r="U66" s="184"/>
      <c r="V66" s="184"/>
      <c r="W66" s="184"/>
      <c r="X66" s="26"/>
      <c r="Y66" s="184"/>
      <c r="Z66" s="184"/>
      <c r="AA66" s="184"/>
      <c r="AB66" s="184"/>
      <c r="AC66" s="184"/>
      <c r="AD66" s="184"/>
      <c r="AE66" s="184"/>
      <c r="AF66" s="184"/>
      <c r="AG66" s="26"/>
      <c r="AH66" s="184"/>
      <c r="AI66" s="184"/>
      <c r="AJ66" s="184"/>
      <c r="AK66" s="184"/>
      <c r="AL66" s="184"/>
      <c r="AM66" s="184"/>
      <c r="AN66" s="184"/>
      <c r="AO66" s="184"/>
      <c r="AP66" s="26"/>
      <c r="AQ66" s="184"/>
      <c r="AR66" s="184"/>
      <c r="AS66" s="184"/>
      <c r="AT66" s="184"/>
      <c r="AU66" s="184"/>
      <c r="AV66" s="184"/>
      <c r="AW66" s="184"/>
      <c r="AX66" s="184"/>
      <c r="AY66" s="26"/>
      <c r="AZ66" s="184"/>
      <c r="BA66" s="184"/>
      <c r="BB66" s="184"/>
      <c r="BC66" s="184"/>
      <c r="BD66" s="184"/>
      <c r="BE66" s="184"/>
      <c r="BF66" s="184"/>
      <c r="BG66" s="184"/>
      <c r="BH66" s="26"/>
      <c r="BI66" s="184"/>
      <c r="BJ66" s="184"/>
      <c r="BK66" s="184"/>
      <c r="BL66" s="184"/>
      <c r="BM66" s="184"/>
      <c r="BN66" s="184"/>
      <c r="BO66" s="569"/>
      <c r="BP66" s="569"/>
      <c r="BQ66" s="569"/>
      <c r="BR66" s="569"/>
      <c r="BS66" s="569"/>
      <c r="BT66" s="569"/>
      <c r="BU66" s="569"/>
      <c r="BV66" s="569"/>
      <c r="BW66" s="569"/>
      <c r="BX66" s="569"/>
      <c r="BY66" s="569"/>
      <c r="BZ66" s="569"/>
      <c r="CA66" s="569"/>
      <c r="CB66" s="569"/>
      <c r="CC66" s="569"/>
      <c r="CD66" s="569"/>
      <c r="CE66" s="569"/>
      <c r="CF66" s="569"/>
      <c r="CG66" s="569"/>
      <c r="CH66" s="569"/>
      <c r="CI66" s="569"/>
      <c r="CJ66" s="569"/>
      <c r="CK66" s="569"/>
      <c r="CL66" s="569"/>
      <c r="CM66" s="569"/>
      <c r="CN66" s="569"/>
      <c r="CO66" s="569"/>
      <c r="CP66" s="569"/>
      <c r="CQ66" s="569"/>
      <c r="CR66" s="569"/>
      <c r="CS66" s="569"/>
      <c r="CT66" s="569"/>
      <c r="CU66" s="569"/>
      <c r="CV66" s="569"/>
      <c r="CW66" s="569"/>
      <c r="CX66" s="569"/>
      <c r="CY66" s="569"/>
      <c r="CZ66" s="569"/>
      <c r="DA66" s="569"/>
      <c r="DB66" s="569"/>
      <c r="DC66" s="569"/>
      <c r="DD66" s="569"/>
      <c r="DE66" s="569"/>
      <c r="DF66" s="569"/>
      <c r="DG66" s="569"/>
      <c r="DH66" s="569"/>
      <c r="DI66" s="569"/>
      <c r="DJ66" s="569"/>
      <c r="DK66" s="569"/>
      <c r="DL66" s="569"/>
      <c r="DM66" s="569"/>
      <c r="DN66" s="569"/>
      <c r="DO66" s="569"/>
      <c r="DP66" s="569"/>
      <c r="DQ66" s="569"/>
      <c r="DR66" s="569"/>
      <c r="DS66" s="569"/>
      <c r="DT66" s="569"/>
      <c r="DU66" s="680"/>
      <c r="DV66" s="730"/>
      <c r="DW66" s="561"/>
      <c r="DX66" s="11"/>
      <c r="DY66" s="11"/>
      <c r="DZ66" s="561"/>
      <c r="EA66" s="561"/>
      <c r="EB66" s="561"/>
      <c r="EC66" s="561"/>
      <c r="ED66" s="561"/>
      <c r="EE66" s="561"/>
      <c r="EF66" s="561"/>
      <c r="EG66" s="561"/>
      <c r="EH66" s="561"/>
      <c r="EI66" s="561"/>
      <c r="EJ66" s="561"/>
      <c r="EK66" s="561"/>
      <c r="EL66" s="561"/>
      <c r="EM66" s="561"/>
      <c r="EN66" s="561"/>
    </row>
    <row r="67" spans="1:144" ht="15.75" x14ac:dyDescent="0.2">
      <c r="A67" s="561"/>
      <c r="B67" s="201">
        <v>10</v>
      </c>
      <c r="C67" s="816" t="s">
        <v>2021</v>
      </c>
      <c r="D67" s="817"/>
      <c r="E67" s="817"/>
      <c r="F67" s="817"/>
      <c r="G67" s="817"/>
      <c r="H67" s="817"/>
      <c r="I67" s="817"/>
      <c r="J67" s="817"/>
      <c r="K67" s="817"/>
      <c r="L67" s="817"/>
      <c r="M67" s="818"/>
      <c r="N67" s="184"/>
      <c r="O67" s="184"/>
      <c r="P67" s="26"/>
      <c r="Q67" s="184"/>
      <c r="R67" s="184"/>
      <c r="S67" s="184"/>
      <c r="T67" s="184"/>
      <c r="U67" s="184"/>
      <c r="V67" s="184"/>
      <c r="W67" s="184"/>
      <c r="X67" s="26"/>
      <c r="Y67" s="184"/>
      <c r="Z67" s="184"/>
      <c r="AA67" s="184"/>
      <c r="AB67" s="184"/>
      <c r="AC67" s="184"/>
      <c r="AD67" s="184"/>
      <c r="AE67" s="184"/>
      <c r="AF67" s="184"/>
      <c r="AG67" s="26"/>
      <c r="AH67" s="184"/>
      <c r="AI67" s="184"/>
      <c r="AJ67" s="184"/>
      <c r="AK67" s="184"/>
      <c r="AL67" s="184"/>
      <c r="AM67" s="184"/>
      <c r="AN67" s="184"/>
      <c r="AO67" s="184"/>
      <c r="AP67" s="26"/>
      <c r="AQ67" s="184"/>
      <c r="AR67" s="184"/>
      <c r="AS67" s="184"/>
      <c r="AT67" s="184"/>
      <c r="AU67" s="184"/>
      <c r="AV67" s="184"/>
      <c r="AW67" s="184"/>
      <c r="AX67" s="184"/>
      <c r="AY67" s="26"/>
      <c r="AZ67" s="184"/>
      <c r="BA67" s="184"/>
      <c r="BB67" s="184"/>
      <c r="BC67" s="184"/>
      <c r="BD67" s="184"/>
      <c r="BE67" s="184"/>
      <c r="BF67" s="184"/>
      <c r="BG67" s="184"/>
      <c r="BH67" s="26"/>
      <c r="BI67" s="184"/>
      <c r="BJ67" s="184"/>
      <c r="BK67" s="184"/>
      <c r="BL67" s="184"/>
      <c r="BM67" s="184"/>
      <c r="BN67" s="184"/>
      <c r="BO67" s="569"/>
      <c r="BP67" s="569"/>
      <c r="BQ67" s="569"/>
      <c r="BR67" s="569"/>
      <c r="BS67" s="569"/>
      <c r="BT67" s="569"/>
      <c r="BU67" s="569"/>
      <c r="BV67" s="569"/>
      <c r="BW67" s="569"/>
      <c r="BX67" s="569"/>
      <c r="BY67" s="569"/>
      <c r="BZ67" s="569"/>
      <c r="CA67" s="569"/>
      <c r="CB67" s="569"/>
      <c r="CC67" s="569"/>
      <c r="CD67" s="569"/>
      <c r="CE67" s="569"/>
      <c r="CF67" s="569"/>
      <c r="CG67" s="569"/>
      <c r="CH67" s="569"/>
      <c r="CI67" s="569"/>
      <c r="CJ67" s="569"/>
      <c r="CK67" s="569"/>
      <c r="CL67" s="569"/>
      <c r="CM67" s="569"/>
      <c r="CN67" s="569"/>
      <c r="CO67" s="569"/>
      <c r="CP67" s="569"/>
      <c r="CQ67" s="569"/>
      <c r="CR67" s="569"/>
      <c r="CS67" s="569"/>
      <c r="CT67" s="569"/>
      <c r="CU67" s="569"/>
      <c r="CV67" s="569"/>
      <c r="CW67" s="569"/>
      <c r="CX67" s="569"/>
      <c r="CY67" s="569"/>
      <c r="CZ67" s="569"/>
      <c r="DA67" s="569"/>
      <c r="DB67" s="569"/>
      <c r="DC67" s="569"/>
      <c r="DD67" s="569"/>
      <c r="DE67" s="569"/>
      <c r="DF67" s="569"/>
      <c r="DG67" s="569"/>
      <c r="DH67" s="569"/>
      <c r="DI67" s="569"/>
      <c r="DJ67" s="569"/>
      <c r="DK67" s="569"/>
      <c r="DL67" s="569"/>
      <c r="DM67" s="569"/>
      <c r="DN67" s="569"/>
      <c r="DO67" s="569"/>
      <c r="DP67" s="569"/>
      <c r="DQ67" s="569"/>
      <c r="DR67" s="569"/>
      <c r="DS67" s="569"/>
      <c r="DT67" s="569"/>
      <c r="DU67" s="680"/>
      <c r="DV67" s="730"/>
      <c r="DW67" s="561"/>
      <c r="DX67" s="11"/>
      <c r="DY67" s="11"/>
      <c r="DZ67" s="561"/>
      <c r="EA67" s="561"/>
      <c r="EB67" s="561"/>
      <c r="EC67" s="561"/>
      <c r="ED67" s="561"/>
      <c r="EE67" s="561"/>
      <c r="EF67" s="561"/>
      <c r="EG67" s="561"/>
      <c r="EH67" s="561"/>
      <c r="EI67" s="561"/>
      <c r="EJ67" s="561"/>
      <c r="EK67" s="561"/>
      <c r="EL67" s="561"/>
      <c r="EM67" s="561"/>
      <c r="EN67" s="561"/>
    </row>
    <row r="68" spans="1:144" ht="15.75" x14ac:dyDescent="0.2">
      <c r="A68" s="561"/>
      <c r="B68" s="201">
        <v>11</v>
      </c>
      <c r="C68" s="873" t="s">
        <v>2022</v>
      </c>
      <c r="D68" s="874"/>
      <c r="E68" s="874"/>
      <c r="F68" s="874"/>
      <c r="G68" s="874"/>
      <c r="H68" s="874"/>
      <c r="I68" s="874"/>
      <c r="J68" s="874"/>
      <c r="K68" s="874"/>
      <c r="L68" s="874"/>
      <c r="M68" s="875"/>
      <c r="N68" s="184"/>
      <c r="O68" s="184"/>
      <c r="P68" s="26"/>
      <c r="Q68" s="184"/>
      <c r="R68" s="184"/>
      <c r="S68" s="184"/>
      <c r="T68" s="184"/>
      <c r="U68" s="184"/>
      <c r="V68" s="184"/>
      <c r="W68" s="184"/>
      <c r="X68" s="26"/>
      <c r="Y68" s="184"/>
      <c r="Z68" s="184"/>
      <c r="AA68" s="184"/>
      <c r="AB68" s="184"/>
      <c r="AC68" s="184"/>
      <c r="AD68" s="184"/>
      <c r="AE68" s="184"/>
      <c r="AF68" s="184"/>
      <c r="AG68" s="26"/>
      <c r="AH68" s="184"/>
      <c r="AI68" s="184"/>
      <c r="AJ68" s="184"/>
      <c r="AK68" s="184"/>
      <c r="AL68" s="184"/>
      <c r="AM68" s="184"/>
      <c r="AN68" s="184"/>
      <c r="AO68" s="184"/>
      <c r="AP68" s="26"/>
      <c r="AQ68" s="184"/>
      <c r="AR68" s="184"/>
      <c r="AS68" s="184"/>
      <c r="AT68" s="184"/>
      <c r="AU68" s="184"/>
      <c r="AV68" s="184"/>
      <c r="AW68" s="184"/>
      <c r="AX68" s="184"/>
      <c r="AY68" s="26"/>
      <c r="AZ68" s="184"/>
      <c r="BA68" s="184"/>
      <c r="BB68" s="184"/>
      <c r="BC68" s="184"/>
      <c r="BD68" s="184"/>
      <c r="BE68" s="184"/>
      <c r="BF68" s="184"/>
      <c r="BG68" s="184"/>
      <c r="BH68" s="26"/>
      <c r="BI68" s="184"/>
      <c r="BJ68" s="184"/>
      <c r="BK68" s="184"/>
      <c r="BL68" s="184"/>
      <c r="BM68" s="184"/>
      <c r="BN68" s="184"/>
      <c r="BO68" s="569"/>
      <c r="BP68" s="569"/>
      <c r="BQ68" s="569"/>
      <c r="BR68" s="569"/>
      <c r="BS68" s="569"/>
      <c r="BT68" s="569"/>
      <c r="BU68" s="569"/>
      <c r="BV68" s="569"/>
      <c r="BW68" s="569"/>
      <c r="BX68" s="569"/>
      <c r="BY68" s="569"/>
      <c r="BZ68" s="569"/>
      <c r="CA68" s="569"/>
      <c r="CB68" s="569"/>
      <c r="CC68" s="569"/>
      <c r="CD68" s="569"/>
      <c r="CE68" s="569"/>
      <c r="CF68" s="569"/>
      <c r="CG68" s="569"/>
      <c r="CH68" s="569"/>
      <c r="CI68" s="569"/>
      <c r="CJ68" s="569"/>
      <c r="CK68" s="569"/>
      <c r="CL68" s="569"/>
      <c r="CM68" s="569"/>
      <c r="CN68" s="569"/>
      <c r="CO68" s="569"/>
      <c r="CP68" s="569"/>
      <c r="CQ68" s="569"/>
      <c r="CR68" s="569"/>
      <c r="CS68" s="569"/>
      <c r="CT68" s="569"/>
      <c r="CU68" s="569"/>
      <c r="CV68" s="569"/>
      <c r="CW68" s="569"/>
      <c r="CX68" s="569"/>
      <c r="CY68" s="569"/>
      <c r="CZ68" s="569"/>
      <c r="DA68" s="569"/>
      <c r="DB68" s="569"/>
      <c r="DC68" s="569"/>
      <c r="DD68" s="569"/>
      <c r="DE68" s="569"/>
      <c r="DF68" s="569"/>
      <c r="DG68" s="569"/>
      <c r="DH68" s="569"/>
      <c r="DI68" s="569"/>
      <c r="DJ68" s="569"/>
      <c r="DK68" s="569"/>
      <c r="DL68" s="569"/>
      <c r="DM68" s="569"/>
      <c r="DN68" s="569"/>
      <c r="DO68" s="569"/>
      <c r="DP68" s="569"/>
      <c r="DQ68" s="569"/>
      <c r="DR68" s="569"/>
      <c r="DS68" s="569"/>
      <c r="DT68" s="569"/>
      <c r="DU68" s="680"/>
      <c r="DV68" s="730"/>
      <c r="DW68" s="561"/>
      <c r="DX68" s="11"/>
      <c r="DY68" s="11"/>
      <c r="DZ68" s="561"/>
      <c r="EA68" s="561"/>
      <c r="EB68" s="561"/>
      <c r="EC68" s="561"/>
      <c r="ED68" s="561"/>
      <c r="EE68" s="561"/>
      <c r="EF68" s="561"/>
      <c r="EG68" s="561"/>
      <c r="EH68" s="561"/>
      <c r="EI68" s="561"/>
      <c r="EJ68" s="561"/>
      <c r="EK68" s="561"/>
      <c r="EL68" s="561"/>
      <c r="EM68" s="561"/>
      <c r="EN68" s="561"/>
    </row>
    <row r="69" spans="1:144" ht="15.75" x14ac:dyDescent="0.2">
      <c r="A69" s="561"/>
      <c r="B69" s="201">
        <v>12</v>
      </c>
      <c r="C69" s="876" t="s">
        <v>2023</v>
      </c>
      <c r="D69" s="877"/>
      <c r="E69" s="877"/>
      <c r="F69" s="877"/>
      <c r="G69" s="877"/>
      <c r="H69" s="877"/>
      <c r="I69" s="877"/>
      <c r="J69" s="877"/>
      <c r="K69" s="877"/>
      <c r="L69" s="877"/>
      <c r="M69" s="878"/>
      <c r="N69" s="184"/>
      <c r="O69" s="184"/>
      <c r="P69" s="26"/>
      <c r="Q69" s="184"/>
      <c r="R69" s="184"/>
      <c r="S69" s="184"/>
      <c r="T69" s="184"/>
      <c r="U69" s="184"/>
      <c r="V69" s="184"/>
      <c r="W69" s="184"/>
      <c r="X69" s="26"/>
      <c r="Y69" s="184"/>
      <c r="Z69" s="184"/>
      <c r="AA69" s="184"/>
      <c r="AB69" s="184"/>
      <c r="AC69" s="184"/>
      <c r="AD69" s="184"/>
      <c r="AE69" s="184"/>
      <c r="AF69" s="184"/>
      <c r="AG69" s="26"/>
      <c r="AH69" s="184"/>
      <c r="AI69" s="184"/>
      <c r="AJ69" s="184"/>
      <c r="AK69" s="184"/>
      <c r="AL69" s="184"/>
      <c r="AM69" s="184"/>
      <c r="AN69" s="184"/>
      <c r="AO69" s="184"/>
      <c r="AP69" s="26"/>
      <c r="AQ69" s="184"/>
      <c r="AR69" s="184"/>
      <c r="AS69" s="184"/>
      <c r="AT69" s="184"/>
      <c r="AU69" s="184"/>
      <c r="AV69" s="184"/>
      <c r="AW69" s="184"/>
      <c r="AX69" s="184"/>
      <c r="AY69" s="26"/>
      <c r="AZ69" s="184"/>
      <c r="BA69" s="184"/>
      <c r="BB69" s="184"/>
      <c r="BC69" s="184"/>
      <c r="BD69" s="184"/>
      <c r="BE69" s="184"/>
      <c r="BF69" s="184"/>
      <c r="BG69" s="184"/>
      <c r="BH69" s="26"/>
      <c r="BI69" s="184"/>
      <c r="BJ69" s="184"/>
      <c r="BK69" s="184"/>
      <c r="BL69" s="184"/>
      <c r="BM69" s="184"/>
      <c r="BN69" s="184"/>
      <c r="BO69" s="569"/>
      <c r="BP69" s="569"/>
      <c r="BQ69" s="569"/>
      <c r="BR69" s="569"/>
      <c r="BS69" s="569"/>
      <c r="BT69" s="569"/>
      <c r="BU69" s="569"/>
      <c r="BV69" s="569"/>
      <c r="BW69" s="569"/>
      <c r="BX69" s="569"/>
      <c r="BY69" s="569"/>
      <c r="BZ69" s="569"/>
      <c r="CA69" s="569"/>
      <c r="CB69" s="569"/>
      <c r="CC69" s="569"/>
      <c r="CD69" s="569"/>
      <c r="CE69" s="569"/>
      <c r="CF69" s="569"/>
      <c r="CG69" s="569"/>
      <c r="CH69" s="569"/>
      <c r="CI69" s="569"/>
      <c r="CJ69" s="569"/>
      <c r="CK69" s="569"/>
      <c r="CL69" s="569"/>
      <c r="CM69" s="569"/>
      <c r="CN69" s="569"/>
      <c r="CO69" s="569"/>
      <c r="CP69" s="569"/>
      <c r="CQ69" s="569"/>
      <c r="CR69" s="569"/>
      <c r="CS69" s="569"/>
      <c r="CT69" s="569"/>
      <c r="CU69" s="569"/>
      <c r="CV69" s="569"/>
      <c r="CW69" s="569"/>
      <c r="CX69" s="569"/>
      <c r="CY69" s="569"/>
      <c r="CZ69" s="569"/>
      <c r="DA69" s="569"/>
      <c r="DB69" s="569"/>
      <c r="DC69" s="569"/>
      <c r="DD69" s="569"/>
      <c r="DE69" s="569"/>
      <c r="DF69" s="569"/>
      <c r="DG69" s="569"/>
      <c r="DH69" s="569"/>
      <c r="DI69" s="569"/>
      <c r="DJ69" s="569"/>
      <c r="DK69" s="569"/>
      <c r="DL69" s="569"/>
      <c r="DM69" s="569"/>
      <c r="DN69" s="569"/>
      <c r="DO69" s="569"/>
      <c r="DP69" s="569"/>
      <c r="DQ69" s="569"/>
      <c r="DR69" s="569"/>
      <c r="DS69" s="569"/>
      <c r="DT69" s="569"/>
      <c r="DU69" s="680"/>
      <c r="DV69" s="730"/>
      <c r="DW69" s="561"/>
      <c r="DX69" s="11"/>
      <c r="DY69" s="11"/>
      <c r="DZ69" s="561"/>
      <c r="EA69" s="561"/>
      <c r="EB69" s="561"/>
      <c r="EC69" s="561"/>
      <c r="ED69" s="561"/>
      <c r="EE69" s="561"/>
      <c r="EF69" s="561"/>
      <c r="EG69" s="561"/>
      <c r="EH69" s="561"/>
      <c r="EI69" s="561"/>
      <c r="EJ69" s="561"/>
      <c r="EK69" s="561"/>
      <c r="EL69" s="561"/>
      <c r="EM69" s="561"/>
      <c r="EN69" s="561"/>
    </row>
    <row r="70" spans="1:144" ht="15.75" x14ac:dyDescent="0.2">
      <c r="A70" s="561"/>
      <c r="B70" s="201">
        <v>13</v>
      </c>
      <c r="C70" s="879" t="s">
        <v>2024</v>
      </c>
      <c r="D70" s="880"/>
      <c r="E70" s="880"/>
      <c r="F70" s="880"/>
      <c r="G70" s="880"/>
      <c r="H70" s="880"/>
      <c r="I70" s="880"/>
      <c r="J70" s="880"/>
      <c r="K70" s="880"/>
      <c r="L70" s="880"/>
      <c r="M70" s="881"/>
      <c r="N70" s="184"/>
      <c r="O70" s="184"/>
      <c r="P70" s="26"/>
      <c r="Q70" s="184"/>
      <c r="R70" s="184"/>
      <c r="S70" s="184"/>
      <c r="T70" s="184"/>
      <c r="U70" s="184"/>
      <c r="V70" s="184"/>
      <c r="W70" s="184"/>
      <c r="X70" s="26"/>
      <c r="Y70" s="184"/>
      <c r="Z70" s="184"/>
      <c r="AA70" s="184"/>
      <c r="AB70" s="184"/>
      <c r="AC70" s="184"/>
      <c r="AD70" s="184"/>
      <c r="AE70" s="184"/>
      <c r="AF70" s="184"/>
      <c r="AG70" s="26"/>
      <c r="AH70" s="184"/>
      <c r="AI70" s="184"/>
      <c r="AJ70" s="184"/>
      <c r="AK70" s="184"/>
      <c r="AL70" s="184"/>
      <c r="AM70" s="184"/>
      <c r="AN70" s="184"/>
      <c r="AO70" s="184"/>
      <c r="AP70" s="26"/>
      <c r="AQ70" s="184"/>
      <c r="AR70" s="184"/>
      <c r="AS70" s="184"/>
      <c r="AT70" s="184"/>
      <c r="AU70" s="184"/>
      <c r="AV70" s="184"/>
      <c r="AW70" s="184"/>
      <c r="AX70" s="184"/>
      <c r="AY70" s="26"/>
      <c r="AZ70" s="184"/>
      <c r="BA70" s="184"/>
      <c r="BB70" s="184"/>
      <c r="BC70" s="184"/>
      <c r="BD70" s="184"/>
      <c r="BE70" s="184"/>
      <c r="BF70" s="184"/>
      <c r="BG70" s="184"/>
      <c r="BH70" s="26"/>
      <c r="BI70" s="184"/>
      <c r="BJ70" s="184"/>
      <c r="BK70" s="184"/>
      <c r="BL70" s="184"/>
      <c r="BM70" s="184"/>
      <c r="BN70" s="184"/>
      <c r="BO70" s="569"/>
      <c r="BP70" s="569"/>
      <c r="BQ70" s="569"/>
      <c r="BR70" s="569"/>
      <c r="BS70" s="569"/>
      <c r="BT70" s="569"/>
      <c r="BU70" s="569"/>
      <c r="BV70" s="569"/>
      <c r="BW70" s="569"/>
      <c r="BX70" s="569"/>
      <c r="BY70" s="569"/>
      <c r="BZ70" s="569"/>
      <c r="CA70" s="569"/>
      <c r="CB70" s="569"/>
      <c r="CC70" s="569"/>
      <c r="CD70" s="569"/>
      <c r="CE70" s="569"/>
      <c r="CF70" s="569"/>
      <c r="CG70" s="569"/>
      <c r="CH70" s="569"/>
      <c r="CI70" s="569"/>
      <c r="CJ70" s="569"/>
      <c r="CK70" s="569"/>
      <c r="CL70" s="569"/>
      <c r="CM70" s="569"/>
      <c r="CN70" s="569"/>
      <c r="CO70" s="569"/>
      <c r="CP70" s="569"/>
      <c r="CQ70" s="569"/>
      <c r="CR70" s="569"/>
      <c r="CS70" s="569"/>
      <c r="CT70" s="569"/>
      <c r="CU70" s="569"/>
      <c r="CV70" s="569"/>
      <c r="CW70" s="569"/>
      <c r="CX70" s="569"/>
      <c r="CY70" s="569"/>
      <c r="CZ70" s="569"/>
      <c r="DA70" s="569"/>
      <c r="DB70" s="569"/>
      <c r="DC70" s="569"/>
      <c r="DD70" s="569"/>
      <c r="DE70" s="569"/>
      <c r="DF70" s="569"/>
      <c r="DG70" s="569"/>
      <c r="DH70" s="569"/>
      <c r="DI70" s="569"/>
      <c r="DJ70" s="569"/>
      <c r="DK70" s="569"/>
      <c r="DL70" s="569"/>
      <c r="DM70" s="569"/>
      <c r="DN70" s="569"/>
      <c r="DO70" s="569"/>
      <c r="DP70" s="569"/>
      <c r="DQ70" s="569"/>
      <c r="DR70" s="569"/>
      <c r="DS70" s="569"/>
      <c r="DT70" s="569"/>
      <c r="DU70" s="680"/>
      <c r="DV70" s="730"/>
      <c r="DW70" s="561"/>
      <c r="DX70" s="11"/>
      <c r="DY70" s="11"/>
      <c r="DZ70" s="561"/>
      <c r="EA70" s="561"/>
      <c r="EB70" s="561"/>
      <c r="EC70" s="561"/>
      <c r="ED70" s="561"/>
      <c r="EE70" s="561"/>
      <c r="EF70" s="561"/>
      <c r="EG70" s="561"/>
      <c r="EH70" s="561"/>
      <c r="EI70" s="561"/>
      <c r="EJ70" s="561"/>
      <c r="EK70" s="561"/>
      <c r="EL70" s="561"/>
      <c r="EM70" s="561"/>
      <c r="EN70" s="561"/>
    </row>
    <row r="71" spans="1:144" ht="15.75" x14ac:dyDescent="0.2">
      <c r="A71" s="561"/>
      <c r="B71" s="201">
        <v>14</v>
      </c>
      <c r="C71" s="816" t="s">
        <v>2025</v>
      </c>
      <c r="D71" s="817"/>
      <c r="E71" s="817"/>
      <c r="F71" s="817"/>
      <c r="G71" s="817"/>
      <c r="H71" s="817"/>
      <c r="I71" s="817"/>
      <c r="J71" s="817"/>
      <c r="K71" s="817"/>
      <c r="L71" s="817"/>
      <c r="M71" s="818"/>
      <c r="N71" s="184"/>
      <c r="O71" s="184"/>
      <c r="P71" s="26"/>
      <c r="Q71" s="184"/>
      <c r="R71" s="184"/>
      <c r="S71" s="184"/>
      <c r="T71" s="184"/>
      <c r="U71" s="184"/>
      <c r="V71" s="184"/>
      <c r="W71" s="184"/>
      <c r="X71" s="26"/>
      <c r="Y71" s="184"/>
      <c r="Z71" s="184"/>
      <c r="AA71" s="184"/>
      <c r="AB71" s="184"/>
      <c r="AC71" s="184"/>
      <c r="AD71" s="184"/>
      <c r="AE71" s="184"/>
      <c r="AF71" s="184"/>
      <c r="AG71" s="26"/>
      <c r="AH71" s="184"/>
      <c r="AI71" s="184"/>
      <c r="AJ71" s="184"/>
      <c r="AK71" s="184"/>
      <c r="AL71" s="184"/>
      <c r="AM71" s="184"/>
      <c r="AN71" s="184"/>
      <c r="AO71" s="184"/>
      <c r="AP71" s="26"/>
      <c r="AQ71" s="184"/>
      <c r="AR71" s="184"/>
      <c r="AS71" s="184"/>
      <c r="AT71" s="184"/>
      <c r="AU71" s="184"/>
      <c r="AV71" s="184"/>
      <c r="AW71" s="184"/>
      <c r="AX71" s="184"/>
      <c r="AY71" s="26"/>
      <c r="AZ71" s="184"/>
      <c r="BA71" s="184"/>
      <c r="BB71" s="184"/>
      <c r="BC71" s="184"/>
      <c r="BD71" s="184"/>
      <c r="BE71" s="184"/>
      <c r="BF71" s="184"/>
      <c r="BG71" s="184"/>
      <c r="BH71" s="26"/>
      <c r="BI71" s="184"/>
      <c r="BJ71" s="184"/>
      <c r="BK71" s="184"/>
      <c r="BL71" s="184"/>
      <c r="BM71" s="184"/>
      <c r="BN71" s="184"/>
      <c r="BO71" s="569"/>
      <c r="BP71" s="569"/>
      <c r="BQ71" s="569"/>
      <c r="BR71" s="569"/>
      <c r="BS71" s="569"/>
      <c r="BT71" s="569"/>
      <c r="BU71" s="569"/>
      <c r="BV71" s="569"/>
      <c r="BW71" s="569"/>
      <c r="BX71" s="569"/>
      <c r="BY71" s="569"/>
      <c r="BZ71" s="569"/>
      <c r="CA71" s="569"/>
      <c r="CB71" s="569"/>
      <c r="CC71" s="569"/>
      <c r="CD71" s="569"/>
      <c r="CE71" s="569"/>
      <c r="CF71" s="569"/>
      <c r="CG71" s="569"/>
      <c r="CH71" s="569"/>
      <c r="CI71" s="569"/>
      <c r="CJ71" s="569"/>
      <c r="CK71" s="569"/>
      <c r="CL71" s="569"/>
      <c r="CM71" s="569"/>
      <c r="CN71" s="569"/>
      <c r="CO71" s="569"/>
      <c r="CP71" s="569"/>
      <c r="CQ71" s="569"/>
      <c r="CR71" s="569"/>
      <c r="CS71" s="569"/>
      <c r="CT71" s="569"/>
      <c r="CU71" s="569"/>
      <c r="CV71" s="569"/>
      <c r="CW71" s="569"/>
      <c r="CX71" s="569"/>
      <c r="CY71" s="569"/>
      <c r="CZ71" s="569"/>
      <c r="DA71" s="569"/>
      <c r="DB71" s="569"/>
      <c r="DC71" s="569"/>
      <c r="DD71" s="569"/>
      <c r="DE71" s="569"/>
      <c r="DF71" s="569"/>
      <c r="DG71" s="569"/>
      <c r="DH71" s="569"/>
      <c r="DI71" s="569"/>
      <c r="DJ71" s="569"/>
      <c r="DK71" s="569"/>
      <c r="DL71" s="569"/>
      <c r="DM71" s="569"/>
      <c r="DN71" s="569"/>
      <c r="DO71" s="569"/>
      <c r="DP71" s="569"/>
      <c r="DQ71" s="569"/>
      <c r="DR71" s="569"/>
      <c r="DS71" s="569"/>
      <c r="DT71" s="569"/>
      <c r="DU71" s="680"/>
      <c r="DV71" s="730"/>
      <c r="DW71" s="561"/>
      <c r="DX71" s="11"/>
      <c r="DY71" s="11"/>
      <c r="DZ71" s="561"/>
      <c r="EA71" s="561"/>
      <c r="EB71" s="561"/>
      <c r="EC71" s="561"/>
      <c r="ED71" s="561"/>
      <c r="EE71" s="561"/>
      <c r="EF71" s="561"/>
      <c r="EG71" s="561"/>
      <c r="EH71" s="561"/>
      <c r="EI71" s="561"/>
      <c r="EJ71" s="561"/>
      <c r="EK71" s="561"/>
      <c r="EL71" s="561"/>
      <c r="EM71" s="561"/>
      <c r="EN71" s="561"/>
    </row>
    <row r="72" spans="1:144" ht="15.75" x14ac:dyDescent="0.2">
      <c r="A72" s="561"/>
      <c r="B72" s="201">
        <v>15</v>
      </c>
      <c r="C72" s="816" t="s">
        <v>2026</v>
      </c>
      <c r="D72" s="817"/>
      <c r="E72" s="817"/>
      <c r="F72" s="817"/>
      <c r="G72" s="817"/>
      <c r="H72" s="817"/>
      <c r="I72" s="817"/>
      <c r="J72" s="817"/>
      <c r="K72" s="817"/>
      <c r="L72" s="817"/>
      <c r="M72" s="818"/>
      <c r="N72" s="184"/>
      <c r="O72" s="184"/>
      <c r="P72" s="26"/>
      <c r="Q72" s="184"/>
      <c r="R72" s="184"/>
      <c r="S72" s="184"/>
      <c r="T72" s="184"/>
      <c r="U72" s="184"/>
      <c r="V72" s="184"/>
      <c r="W72" s="184"/>
      <c r="X72" s="26"/>
      <c r="Y72" s="184"/>
      <c r="Z72" s="184"/>
      <c r="AA72" s="184"/>
      <c r="AB72" s="184"/>
      <c r="AC72" s="184"/>
      <c r="AD72" s="184"/>
      <c r="AE72" s="184"/>
      <c r="AF72" s="184"/>
      <c r="AG72" s="26"/>
      <c r="AH72" s="184"/>
      <c r="AI72" s="184"/>
      <c r="AJ72" s="184"/>
      <c r="AK72" s="184"/>
      <c r="AL72" s="184"/>
      <c r="AM72" s="184"/>
      <c r="AN72" s="184"/>
      <c r="AO72" s="184"/>
      <c r="AP72" s="26"/>
      <c r="AQ72" s="184"/>
      <c r="AR72" s="184"/>
      <c r="AS72" s="184"/>
      <c r="AT72" s="184"/>
      <c r="AU72" s="184"/>
      <c r="AV72" s="184"/>
      <c r="AW72" s="184"/>
      <c r="AX72" s="184"/>
      <c r="AY72" s="26"/>
      <c r="AZ72" s="184"/>
      <c r="BA72" s="184"/>
      <c r="BB72" s="184"/>
      <c r="BC72" s="184"/>
      <c r="BD72" s="184"/>
      <c r="BE72" s="184"/>
      <c r="BF72" s="184"/>
      <c r="BG72" s="184"/>
      <c r="BH72" s="26"/>
      <c r="BI72" s="184"/>
      <c r="BJ72" s="184"/>
      <c r="BK72" s="184"/>
      <c r="BL72" s="184"/>
      <c r="BM72" s="184"/>
      <c r="BN72" s="184"/>
      <c r="BO72" s="569"/>
      <c r="BP72" s="569"/>
      <c r="BQ72" s="569"/>
      <c r="BR72" s="569"/>
      <c r="BS72" s="569"/>
      <c r="BT72" s="569"/>
      <c r="BU72" s="569"/>
      <c r="BV72" s="569"/>
      <c r="BW72" s="569"/>
      <c r="BX72" s="569"/>
      <c r="BY72" s="569"/>
      <c r="BZ72" s="569"/>
      <c r="CA72" s="569"/>
      <c r="CB72" s="569"/>
      <c r="CC72" s="569"/>
      <c r="CD72" s="569"/>
      <c r="CE72" s="569"/>
      <c r="CF72" s="569"/>
      <c r="CG72" s="569"/>
      <c r="CH72" s="569"/>
      <c r="CI72" s="569"/>
      <c r="CJ72" s="569"/>
      <c r="CK72" s="569"/>
      <c r="CL72" s="569"/>
      <c r="CM72" s="569"/>
      <c r="CN72" s="569"/>
      <c r="CO72" s="569"/>
      <c r="CP72" s="569"/>
      <c r="CQ72" s="569"/>
      <c r="CR72" s="569"/>
      <c r="CS72" s="569"/>
      <c r="CT72" s="569"/>
      <c r="CU72" s="569"/>
      <c r="CV72" s="569"/>
      <c r="CW72" s="569"/>
      <c r="CX72" s="569"/>
      <c r="CY72" s="569"/>
      <c r="CZ72" s="569"/>
      <c r="DA72" s="569"/>
      <c r="DB72" s="569"/>
      <c r="DC72" s="569"/>
      <c r="DD72" s="569"/>
      <c r="DE72" s="569"/>
      <c r="DF72" s="569"/>
      <c r="DG72" s="569"/>
      <c r="DH72" s="569"/>
      <c r="DI72" s="569"/>
      <c r="DJ72" s="569"/>
      <c r="DK72" s="569"/>
      <c r="DL72" s="569"/>
      <c r="DM72" s="569"/>
      <c r="DN72" s="569"/>
      <c r="DO72" s="569"/>
      <c r="DP72" s="569"/>
      <c r="DQ72" s="569"/>
      <c r="DR72" s="569"/>
      <c r="DS72" s="569"/>
      <c r="DT72" s="569"/>
      <c r="DU72" s="680"/>
      <c r="DV72" s="730"/>
      <c r="DW72" s="561"/>
      <c r="DX72" s="11"/>
      <c r="DY72" s="11"/>
      <c r="DZ72" s="561"/>
      <c r="EA72" s="561"/>
      <c r="EB72" s="561"/>
      <c r="EC72" s="561"/>
      <c r="ED72" s="561"/>
      <c r="EE72" s="561"/>
      <c r="EF72" s="561"/>
      <c r="EG72" s="561"/>
      <c r="EH72" s="561"/>
      <c r="EI72" s="561"/>
      <c r="EJ72" s="561"/>
      <c r="EK72" s="561"/>
      <c r="EL72" s="561"/>
      <c r="EM72" s="561"/>
      <c r="EN72" s="561"/>
    </row>
    <row r="73" spans="1:144" ht="15.75" x14ac:dyDescent="0.2">
      <c r="A73" s="561"/>
      <c r="B73" s="733" t="s">
        <v>308</v>
      </c>
      <c r="C73" s="458" t="str">
        <f>$C$28</f>
        <v>Customer numbers</v>
      </c>
      <c r="D73" s="734"/>
      <c r="E73" s="734"/>
      <c r="F73" s="734"/>
      <c r="G73" s="734"/>
      <c r="H73" s="734"/>
      <c r="I73" s="734"/>
      <c r="J73" s="734"/>
      <c r="K73" s="734"/>
      <c r="L73" s="734"/>
      <c r="M73" s="735"/>
      <c r="N73" s="184"/>
      <c r="O73" s="561"/>
      <c r="P73" s="26"/>
      <c r="Q73" s="184"/>
      <c r="R73" s="184"/>
      <c r="S73" s="184"/>
      <c r="T73" s="184"/>
      <c r="U73" s="184"/>
      <c r="V73" s="184"/>
      <c r="W73" s="184"/>
      <c r="X73" s="26"/>
      <c r="Y73" s="184"/>
      <c r="Z73" s="184"/>
      <c r="AA73" s="184"/>
      <c r="AB73" s="184"/>
      <c r="AC73" s="184"/>
      <c r="AD73" s="184"/>
      <c r="AE73" s="184"/>
      <c r="AF73" s="184"/>
      <c r="AG73" s="26"/>
      <c r="AH73" s="184"/>
      <c r="AI73" s="184"/>
      <c r="AJ73" s="184"/>
      <c r="AK73" s="184"/>
      <c r="AL73" s="184"/>
      <c r="AM73" s="184"/>
      <c r="AN73" s="184"/>
      <c r="AO73" s="184"/>
      <c r="AP73" s="26"/>
      <c r="AQ73" s="184"/>
      <c r="AR73" s="184"/>
      <c r="AS73" s="184"/>
      <c r="AT73" s="184"/>
      <c r="AU73" s="184"/>
      <c r="AV73" s="184"/>
      <c r="AW73" s="184"/>
      <c r="AX73" s="184"/>
      <c r="AY73" s="26"/>
      <c r="AZ73" s="184"/>
      <c r="BA73" s="184"/>
      <c r="BB73" s="184"/>
      <c r="BC73" s="184"/>
      <c r="BD73" s="184"/>
      <c r="BE73" s="184"/>
      <c r="BF73" s="184"/>
      <c r="BG73" s="184"/>
      <c r="BH73" s="26"/>
      <c r="BI73" s="184"/>
      <c r="BJ73" s="184"/>
      <c r="BK73" s="184"/>
      <c r="BL73" s="184"/>
      <c r="BM73" s="184"/>
      <c r="BN73" s="184"/>
      <c r="BO73" s="569"/>
      <c r="BP73" s="569"/>
      <c r="BQ73" s="569"/>
      <c r="BR73" s="569"/>
      <c r="BS73" s="569"/>
      <c r="BT73" s="569"/>
      <c r="BU73" s="569"/>
      <c r="BV73" s="569"/>
      <c r="BW73" s="569"/>
      <c r="BX73" s="569"/>
      <c r="BY73" s="569"/>
      <c r="BZ73" s="569"/>
      <c r="CA73" s="569"/>
      <c r="CB73" s="569"/>
      <c r="CC73" s="569"/>
      <c r="CD73" s="569"/>
      <c r="CE73" s="569"/>
      <c r="CF73" s="569"/>
      <c r="CG73" s="569"/>
      <c r="CH73" s="569"/>
      <c r="CI73" s="569"/>
      <c r="CJ73" s="569"/>
      <c r="CK73" s="569"/>
      <c r="CL73" s="569"/>
      <c r="CM73" s="569"/>
      <c r="CN73" s="569"/>
      <c r="CO73" s="569"/>
      <c r="CP73" s="569"/>
      <c r="CQ73" s="569"/>
      <c r="CR73" s="569"/>
      <c r="CS73" s="569"/>
      <c r="CT73" s="569"/>
      <c r="CU73" s="569"/>
      <c r="CV73" s="569"/>
      <c r="CW73" s="569"/>
      <c r="CX73" s="569"/>
      <c r="CY73" s="569"/>
      <c r="CZ73" s="569"/>
      <c r="DA73" s="569"/>
      <c r="DB73" s="569"/>
      <c r="DC73" s="569"/>
      <c r="DD73" s="569"/>
      <c r="DE73" s="569"/>
      <c r="DF73" s="569"/>
      <c r="DG73" s="569"/>
      <c r="DH73" s="569"/>
      <c r="DI73" s="569"/>
      <c r="DJ73" s="569"/>
      <c r="DK73" s="569"/>
      <c r="DL73" s="569"/>
      <c r="DM73" s="569"/>
      <c r="DN73" s="569"/>
      <c r="DO73" s="569"/>
      <c r="DP73" s="569"/>
      <c r="DQ73" s="569"/>
      <c r="DR73" s="569"/>
      <c r="DS73" s="569"/>
      <c r="DT73" s="569"/>
      <c r="DU73" s="680"/>
      <c r="DV73" s="730"/>
      <c r="DW73" s="561"/>
      <c r="DX73" s="11"/>
      <c r="DY73" s="11"/>
      <c r="DZ73" s="561"/>
      <c r="EA73" s="561"/>
      <c r="EB73" s="561"/>
      <c r="EC73" s="561"/>
      <c r="ED73" s="561"/>
      <c r="EE73" s="561"/>
      <c r="EF73" s="561"/>
      <c r="EG73" s="561"/>
      <c r="EH73" s="561"/>
      <c r="EI73" s="561"/>
      <c r="EJ73" s="561"/>
      <c r="EK73" s="561"/>
      <c r="EL73" s="561"/>
      <c r="EM73" s="561"/>
      <c r="EN73" s="561"/>
    </row>
    <row r="74" spans="1:144" ht="15.75" x14ac:dyDescent="0.2">
      <c r="A74" s="561"/>
      <c r="B74" s="201">
        <v>16</v>
      </c>
      <c r="C74" s="816" t="s">
        <v>2027</v>
      </c>
      <c r="D74" s="817"/>
      <c r="E74" s="817"/>
      <c r="F74" s="817"/>
      <c r="G74" s="817"/>
      <c r="H74" s="817"/>
      <c r="I74" s="817"/>
      <c r="J74" s="817"/>
      <c r="K74" s="817"/>
      <c r="L74" s="817"/>
      <c r="M74" s="818"/>
      <c r="N74" s="184"/>
      <c r="O74" s="184"/>
      <c r="P74" s="26"/>
      <c r="Q74" s="184"/>
      <c r="R74" s="184"/>
      <c r="S74" s="184"/>
      <c r="T74" s="184"/>
      <c r="U74" s="184"/>
      <c r="V74" s="184"/>
      <c r="W74" s="184"/>
      <c r="X74" s="26"/>
      <c r="Y74" s="184"/>
      <c r="Z74" s="184"/>
      <c r="AA74" s="184"/>
      <c r="AB74" s="184"/>
      <c r="AC74" s="184"/>
      <c r="AD74" s="184"/>
      <c r="AE74" s="184"/>
      <c r="AF74" s="184"/>
      <c r="AG74" s="26"/>
      <c r="AH74" s="184"/>
      <c r="AI74" s="184"/>
      <c r="AJ74" s="184"/>
      <c r="AK74" s="184"/>
      <c r="AL74" s="184"/>
      <c r="AM74" s="184"/>
      <c r="AN74" s="184"/>
      <c r="AO74" s="184"/>
      <c r="AP74" s="26"/>
      <c r="AQ74" s="184"/>
      <c r="AR74" s="184"/>
      <c r="AS74" s="184"/>
      <c r="AT74" s="184"/>
      <c r="AU74" s="184"/>
      <c r="AV74" s="184"/>
      <c r="AW74" s="184"/>
      <c r="AX74" s="184"/>
      <c r="AY74" s="26"/>
      <c r="AZ74" s="184"/>
      <c r="BA74" s="184"/>
      <c r="BB74" s="184"/>
      <c r="BC74" s="184"/>
      <c r="BD74" s="184"/>
      <c r="BE74" s="184"/>
      <c r="BF74" s="184"/>
      <c r="BG74" s="184"/>
      <c r="BH74" s="26"/>
      <c r="BI74" s="184"/>
      <c r="BJ74" s="184"/>
      <c r="BK74" s="184"/>
      <c r="BL74" s="184"/>
      <c r="BM74" s="184"/>
      <c r="BN74" s="184"/>
      <c r="BO74" s="569"/>
      <c r="BP74" s="569"/>
      <c r="BQ74" s="569"/>
      <c r="BR74" s="569"/>
      <c r="BS74" s="569"/>
      <c r="BT74" s="569"/>
      <c r="BU74" s="569"/>
      <c r="BV74" s="569"/>
      <c r="BW74" s="569"/>
      <c r="BX74" s="569"/>
      <c r="BY74" s="569"/>
      <c r="BZ74" s="569"/>
      <c r="CA74" s="569"/>
      <c r="CB74" s="569"/>
      <c r="CC74" s="569"/>
      <c r="CD74" s="569"/>
      <c r="CE74" s="569"/>
      <c r="CF74" s="569"/>
      <c r="CG74" s="569"/>
      <c r="CH74" s="569"/>
      <c r="CI74" s="569"/>
      <c r="CJ74" s="569"/>
      <c r="CK74" s="569"/>
      <c r="CL74" s="569"/>
      <c r="CM74" s="569"/>
      <c r="CN74" s="569"/>
      <c r="CO74" s="569"/>
      <c r="CP74" s="569"/>
      <c r="CQ74" s="569"/>
      <c r="CR74" s="569"/>
      <c r="CS74" s="569"/>
      <c r="CT74" s="569"/>
      <c r="CU74" s="569"/>
      <c r="CV74" s="569"/>
      <c r="CW74" s="569"/>
      <c r="CX74" s="569"/>
      <c r="CY74" s="569"/>
      <c r="CZ74" s="569"/>
      <c r="DA74" s="569"/>
      <c r="DB74" s="569"/>
      <c r="DC74" s="569"/>
      <c r="DD74" s="569"/>
      <c r="DE74" s="569"/>
      <c r="DF74" s="569"/>
      <c r="DG74" s="569"/>
      <c r="DH74" s="569"/>
      <c r="DI74" s="569"/>
      <c r="DJ74" s="569"/>
      <c r="DK74" s="569"/>
      <c r="DL74" s="569"/>
      <c r="DM74" s="569"/>
      <c r="DN74" s="569"/>
      <c r="DO74" s="569"/>
      <c r="DP74" s="569"/>
      <c r="DQ74" s="569"/>
      <c r="DR74" s="569"/>
      <c r="DS74" s="569"/>
      <c r="DT74" s="569"/>
      <c r="DU74" s="680"/>
      <c r="DV74" s="730"/>
      <c r="DW74" s="561"/>
      <c r="DX74" s="11"/>
      <c r="DY74" s="11"/>
      <c r="DZ74" s="561"/>
      <c r="EA74" s="561"/>
      <c r="EB74" s="561"/>
      <c r="EC74" s="561"/>
      <c r="ED74" s="561"/>
      <c r="EE74" s="561"/>
      <c r="EF74" s="561"/>
      <c r="EG74" s="561"/>
      <c r="EH74" s="561"/>
      <c r="EI74" s="561"/>
      <c r="EJ74" s="561"/>
      <c r="EK74" s="561"/>
      <c r="EL74" s="561"/>
      <c r="EM74" s="561"/>
      <c r="EN74" s="561"/>
    </row>
    <row r="75" spans="1:144" ht="15.75" x14ac:dyDescent="0.2">
      <c r="A75" s="561"/>
      <c r="B75" s="733" t="s">
        <v>317</v>
      </c>
      <c r="C75" s="458" t="str">
        <f>$C$31</f>
        <v>Operating expenditure ~ part funded through wholesale</v>
      </c>
      <c r="D75" s="734"/>
      <c r="E75" s="734"/>
      <c r="F75" s="734"/>
      <c r="G75" s="734"/>
      <c r="H75" s="734"/>
      <c r="I75" s="734"/>
      <c r="J75" s="734"/>
      <c r="K75" s="734"/>
      <c r="L75" s="734"/>
      <c r="M75" s="735"/>
      <c r="N75" s="184"/>
      <c r="O75" s="184"/>
      <c r="P75" s="26"/>
      <c r="Q75" s="184"/>
      <c r="R75" s="184"/>
      <c r="S75" s="184"/>
      <c r="T75" s="184"/>
      <c r="U75" s="184"/>
      <c r="V75" s="184"/>
      <c r="W75" s="184"/>
      <c r="X75" s="26"/>
      <c r="Y75" s="184"/>
      <c r="Z75" s="184"/>
      <c r="AA75" s="184"/>
      <c r="AB75" s="184"/>
      <c r="AC75" s="184"/>
      <c r="AD75" s="184"/>
      <c r="AE75" s="184"/>
      <c r="AF75" s="184"/>
      <c r="AG75" s="26"/>
      <c r="AH75" s="184"/>
      <c r="AI75" s="184"/>
      <c r="AJ75" s="184"/>
      <c r="AK75" s="184"/>
      <c r="AL75" s="184"/>
      <c r="AM75" s="184"/>
      <c r="AN75" s="184"/>
      <c r="AO75" s="184"/>
      <c r="AP75" s="26"/>
      <c r="AQ75" s="184"/>
      <c r="AR75" s="184"/>
      <c r="AS75" s="184"/>
      <c r="AT75" s="184"/>
      <c r="AU75" s="184"/>
      <c r="AV75" s="184"/>
      <c r="AW75" s="184"/>
      <c r="AX75" s="184"/>
      <c r="AY75" s="26"/>
      <c r="AZ75" s="184"/>
      <c r="BA75" s="184"/>
      <c r="BB75" s="184"/>
      <c r="BC75" s="184"/>
      <c r="BD75" s="184"/>
      <c r="BE75" s="184"/>
      <c r="BF75" s="184"/>
      <c r="BG75" s="184"/>
      <c r="BH75" s="26"/>
      <c r="BI75" s="184"/>
      <c r="BJ75" s="184"/>
      <c r="BK75" s="184"/>
      <c r="BL75" s="184"/>
      <c r="BM75" s="184"/>
      <c r="BN75" s="184"/>
      <c r="BO75" s="569"/>
      <c r="BP75" s="569"/>
      <c r="BQ75" s="569"/>
      <c r="BR75" s="569"/>
      <c r="BS75" s="569"/>
      <c r="BT75" s="569"/>
      <c r="BU75" s="569"/>
      <c r="BV75" s="569"/>
      <c r="BW75" s="569"/>
      <c r="BX75" s="569"/>
      <c r="BY75" s="569"/>
      <c r="BZ75" s="569"/>
      <c r="CA75" s="569"/>
      <c r="CB75" s="569"/>
      <c r="CC75" s="569"/>
      <c r="CD75" s="569"/>
      <c r="CE75" s="569"/>
      <c r="CF75" s="569"/>
      <c r="CG75" s="569"/>
      <c r="CH75" s="569"/>
      <c r="CI75" s="569"/>
      <c r="CJ75" s="569"/>
      <c r="CK75" s="569"/>
      <c r="CL75" s="569"/>
      <c r="CM75" s="569"/>
      <c r="CN75" s="569"/>
      <c r="CO75" s="569"/>
      <c r="CP75" s="569"/>
      <c r="CQ75" s="569"/>
      <c r="CR75" s="569"/>
      <c r="CS75" s="569"/>
      <c r="CT75" s="569"/>
      <c r="CU75" s="569"/>
      <c r="CV75" s="569"/>
      <c r="CW75" s="569"/>
      <c r="CX75" s="569"/>
      <c r="CY75" s="569"/>
      <c r="CZ75" s="569"/>
      <c r="DA75" s="569"/>
      <c r="DB75" s="569"/>
      <c r="DC75" s="569"/>
      <c r="DD75" s="569"/>
      <c r="DE75" s="569"/>
      <c r="DF75" s="569"/>
      <c r="DG75" s="569"/>
      <c r="DH75" s="569"/>
      <c r="DI75" s="569"/>
      <c r="DJ75" s="569"/>
      <c r="DK75" s="569"/>
      <c r="DL75" s="569"/>
      <c r="DM75" s="569"/>
      <c r="DN75" s="569"/>
      <c r="DO75" s="569"/>
      <c r="DP75" s="569"/>
      <c r="DQ75" s="569"/>
      <c r="DR75" s="569"/>
      <c r="DS75" s="569"/>
      <c r="DT75" s="569"/>
      <c r="DU75" s="680"/>
      <c r="DV75" s="730"/>
      <c r="DW75" s="561"/>
      <c r="DX75" s="11"/>
      <c r="DY75" s="11"/>
      <c r="DZ75" s="561"/>
      <c r="EA75" s="561"/>
      <c r="EB75" s="561"/>
      <c r="EC75" s="561"/>
      <c r="ED75" s="561"/>
      <c r="EE75" s="561"/>
      <c r="EF75" s="561"/>
      <c r="EG75" s="561"/>
      <c r="EH75" s="561"/>
      <c r="EI75" s="561"/>
      <c r="EJ75" s="561"/>
      <c r="EK75" s="561"/>
      <c r="EL75" s="561"/>
      <c r="EM75" s="561"/>
      <c r="EN75" s="561"/>
    </row>
    <row r="76" spans="1:144" ht="15" x14ac:dyDescent="0.2">
      <c r="A76" s="561"/>
      <c r="B76" s="201">
        <v>17</v>
      </c>
      <c r="C76" s="816" t="s">
        <v>2028</v>
      </c>
      <c r="D76" s="817"/>
      <c r="E76" s="817"/>
      <c r="F76" s="817"/>
      <c r="G76" s="817"/>
      <c r="H76" s="817"/>
      <c r="I76" s="817"/>
      <c r="J76" s="817"/>
      <c r="K76" s="817"/>
      <c r="L76" s="817"/>
      <c r="M76" s="818"/>
      <c r="N76" s="184"/>
      <c r="O76" s="184"/>
      <c r="P76" s="26"/>
      <c r="Q76" s="184"/>
      <c r="R76" s="184"/>
      <c r="S76" s="184"/>
      <c r="T76" s="184"/>
      <c r="U76" s="184"/>
      <c r="V76" s="184"/>
      <c r="W76" s="184"/>
      <c r="X76" s="26"/>
      <c r="Y76" s="184"/>
      <c r="Z76" s="184"/>
      <c r="AA76" s="184"/>
      <c r="AB76" s="184"/>
      <c r="AC76" s="184"/>
      <c r="AD76" s="184"/>
      <c r="AE76" s="184"/>
      <c r="AF76" s="184"/>
      <c r="AG76" s="26"/>
      <c r="AH76" s="184"/>
      <c r="AI76" s="184"/>
      <c r="AJ76" s="184"/>
      <c r="AK76" s="184"/>
      <c r="AL76" s="184"/>
      <c r="AM76" s="184"/>
      <c r="AN76" s="184"/>
      <c r="AO76" s="184"/>
      <c r="AP76" s="26"/>
      <c r="AQ76" s="184"/>
      <c r="AR76" s="184"/>
      <c r="AS76" s="184"/>
      <c r="AT76" s="184"/>
      <c r="AU76" s="184"/>
      <c r="AV76" s="184"/>
      <c r="AW76" s="184"/>
      <c r="AX76" s="184"/>
      <c r="AY76" s="26"/>
      <c r="AZ76" s="184"/>
      <c r="BA76" s="184"/>
      <c r="BB76" s="184"/>
      <c r="BC76" s="184"/>
      <c r="BD76" s="184"/>
      <c r="BE76" s="184"/>
      <c r="BF76" s="184"/>
      <c r="BG76" s="184"/>
      <c r="BH76" s="26"/>
      <c r="BI76" s="184"/>
      <c r="BJ76" s="184"/>
      <c r="BK76" s="184"/>
      <c r="BL76" s="184"/>
      <c r="BM76" s="184"/>
      <c r="BN76" s="184"/>
      <c r="BO76" s="569"/>
      <c r="BP76" s="569"/>
      <c r="BQ76" s="569"/>
      <c r="BR76" s="569"/>
      <c r="BS76" s="569"/>
      <c r="BT76" s="569"/>
      <c r="BU76" s="569"/>
      <c r="BV76" s="569"/>
      <c r="BW76" s="569"/>
      <c r="BX76" s="569"/>
      <c r="BY76" s="569"/>
      <c r="BZ76" s="569"/>
      <c r="CA76" s="569"/>
      <c r="CB76" s="569"/>
      <c r="CC76" s="569"/>
      <c r="CD76" s="569"/>
      <c r="CE76" s="569"/>
      <c r="CF76" s="569"/>
      <c r="CG76" s="569"/>
      <c r="CH76" s="569"/>
      <c r="CI76" s="569"/>
      <c r="CJ76" s="569"/>
      <c r="CK76" s="569"/>
      <c r="CL76" s="569"/>
      <c r="CM76" s="569"/>
      <c r="CN76" s="569"/>
      <c r="CO76" s="569"/>
      <c r="CP76" s="569"/>
      <c r="CQ76" s="569"/>
      <c r="CR76" s="569"/>
      <c r="CS76" s="569"/>
      <c r="CT76" s="569"/>
      <c r="CU76" s="569"/>
      <c r="CV76" s="569"/>
      <c r="CW76" s="569"/>
      <c r="CX76" s="569"/>
      <c r="CY76" s="569"/>
      <c r="CZ76" s="569"/>
      <c r="DA76" s="569"/>
      <c r="DB76" s="569"/>
      <c r="DC76" s="569"/>
      <c r="DD76" s="569"/>
      <c r="DE76" s="569"/>
      <c r="DF76" s="569"/>
      <c r="DG76" s="569"/>
      <c r="DH76" s="569"/>
      <c r="DI76" s="569"/>
      <c r="DJ76" s="569"/>
      <c r="DK76" s="569"/>
      <c r="DL76" s="569"/>
      <c r="DM76" s="569"/>
      <c r="DN76" s="569"/>
      <c r="DO76" s="569"/>
      <c r="DP76" s="569"/>
      <c r="DQ76" s="569"/>
      <c r="DR76" s="569"/>
      <c r="DS76" s="569"/>
      <c r="DT76" s="569"/>
      <c r="DU76" s="569"/>
      <c r="DV76" s="561"/>
      <c r="DW76" s="561"/>
      <c r="DX76" s="11"/>
      <c r="DY76" s="11"/>
      <c r="DZ76" s="561"/>
      <c r="EA76" s="561"/>
      <c r="EB76" s="561"/>
      <c r="EC76" s="561"/>
      <c r="ED76" s="561"/>
      <c r="EE76" s="561"/>
      <c r="EF76" s="561"/>
      <c r="EG76" s="561"/>
      <c r="EH76" s="561"/>
      <c r="EI76" s="561"/>
      <c r="EJ76" s="561"/>
      <c r="EK76" s="561"/>
      <c r="EL76" s="561"/>
      <c r="EM76" s="561"/>
      <c r="EN76" s="561"/>
    </row>
    <row r="77" spans="1:144" ht="15" x14ac:dyDescent="0.2">
      <c r="A77" s="561"/>
      <c r="B77" s="201">
        <v>18</v>
      </c>
      <c r="C77" s="816" t="s">
        <v>2029</v>
      </c>
      <c r="D77" s="817"/>
      <c r="E77" s="817"/>
      <c r="F77" s="817"/>
      <c r="G77" s="817"/>
      <c r="H77" s="817"/>
      <c r="I77" s="817"/>
      <c r="J77" s="817"/>
      <c r="K77" s="817"/>
      <c r="L77" s="817"/>
      <c r="M77" s="818"/>
      <c r="N77" s="184"/>
      <c r="O77" s="184"/>
      <c r="P77" s="26"/>
      <c r="Q77" s="184"/>
      <c r="R77" s="184"/>
      <c r="S77" s="184"/>
      <c r="T77" s="184"/>
      <c r="U77" s="184"/>
      <c r="V77" s="184"/>
      <c r="W77" s="184"/>
      <c r="X77" s="26"/>
      <c r="Y77" s="184"/>
      <c r="Z77" s="184"/>
      <c r="AA77" s="184"/>
      <c r="AB77" s="184"/>
      <c r="AC77" s="184"/>
      <c r="AD77" s="184"/>
      <c r="AE77" s="184"/>
      <c r="AF77" s="184"/>
      <c r="AG77" s="26"/>
      <c r="AH77" s="184"/>
      <c r="AI77" s="184"/>
      <c r="AJ77" s="184"/>
      <c r="AK77" s="184"/>
      <c r="AL77" s="184"/>
      <c r="AM77" s="184"/>
      <c r="AN77" s="184"/>
      <c r="AO77" s="184"/>
      <c r="AP77" s="26"/>
      <c r="AQ77" s="184"/>
      <c r="AR77" s="184"/>
      <c r="AS77" s="184"/>
      <c r="AT77" s="184"/>
      <c r="AU77" s="184"/>
      <c r="AV77" s="184"/>
      <c r="AW77" s="184"/>
      <c r="AX77" s="184"/>
      <c r="AY77" s="26"/>
      <c r="AZ77" s="184"/>
      <c r="BA77" s="184"/>
      <c r="BB77" s="184"/>
      <c r="BC77" s="184"/>
      <c r="BD77" s="184"/>
      <c r="BE77" s="184"/>
      <c r="BF77" s="184"/>
      <c r="BG77" s="184"/>
      <c r="BH77" s="26"/>
      <c r="BI77" s="184"/>
      <c r="BJ77" s="184"/>
      <c r="BK77" s="184"/>
      <c r="BL77" s="184"/>
      <c r="BM77" s="184"/>
      <c r="BN77" s="184"/>
      <c r="BO77" s="569"/>
      <c r="BP77" s="569"/>
      <c r="BQ77" s="569"/>
      <c r="BR77" s="569"/>
      <c r="BS77" s="569"/>
      <c r="BT77" s="569"/>
      <c r="BU77" s="569"/>
      <c r="BV77" s="569"/>
      <c r="BW77" s="569"/>
      <c r="BX77" s="569"/>
      <c r="BY77" s="569"/>
      <c r="BZ77" s="569"/>
      <c r="CA77" s="569"/>
      <c r="CB77" s="569"/>
      <c r="CC77" s="569"/>
      <c r="CD77" s="569"/>
      <c r="CE77" s="569"/>
      <c r="CF77" s="569"/>
      <c r="CG77" s="569"/>
      <c r="CH77" s="569"/>
      <c r="CI77" s="569"/>
      <c r="CJ77" s="569"/>
      <c r="CK77" s="569"/>
      <c r="CL77" s="569"/>
      <c r="CM77" s="569"/>
      <c r="CN77" s="569"/>
      <c r="CO77" s="569"/>
      <c r="CP77" s="569"/>
      <c r="CQ77" s="569"/>
      <c r="CR77" s="569"/>
      <c r="CS77" s="569"/>
      <c r="CT77" s="569"/>
      <c r="CU77" s="569"/>
      <c r="CV77" s="569"/>
      <c r="CW77" s="569"/>
      <c r="CX77" s="569"/>
      <c r="CY77" s="569"/>
      <c r="CZ77" s="569"/>
      <c r="DA77" s="569"/>
      <c r="DB77" s="569"/>
      <c r="DC77" s="569"/>
      <c r="DD77" s="569"/>
      <c r="DE77" s="569"/>
      <c r="DF77" s="569"/>
      <c r="DG77" s="569"/>
      <c r="DH77" s="569"/>
      <c r="DI77" s="569"/>
      <c r="DJ77" s="569"/>
      <c r="DK77" s="569"/>
      <c r="DL77" s="569"/>
      <c r="DM77" s="569"/>
      <c r="DN77" s="569"/>
      <c r="DO77" s="569"/>
      <c r="DP77" s="569"/>
      <c r="DQ77" s="569"/>
      <c r="DR77" s="569"/>
      <c r="DS77" s="569"/>
      <c r="DT77" s="569"/>
      <c r="DU77" s="569"/>
      <c r="DV77" s="561"/>
      <c r="DW77" s="561"/>
      <c r="DX77" s="11"/>
      <c r="DY77" s="11"/>
      <c r="DZ77" s="561"/>
      <c r="EA77" s="561"/>
      <c r="EB77" s="561"/>
      <c r="EC77" s="561"/>
      <c r="ED77" s="561"/>
      <c r="EE77" s="561"/>
      <c r="EF77" s="561"/>
      <c r="EG77" s="561"/>
      <c r="EH77" s="561"/>
      <c r="EI77" s="561"/>
      <c r="EJ77" s="561"/>
      <c r="EK77" s="561"/>
      <c r="EL77" s="561"/>
      <c r="EM77" s="561"/>
      <c r="EN77" s="561"/>
    </row>
    <row r="78" spans="1:144" ht="15" x14ac:dyDescent="0.2">
      <c r="A78" s="561"/>
      <c r="B78" s="201">
        <v>19</v>
      </c>
      <c r="C78" s="816" t="s">
        <v>2030</v>
      </c>
      <c r="D78" s="817"/>
      <c r="E78" s="817"/>
      <c r="F78" s="817"/>
      <c r="G78" s="817"/>
      <c r="H78" s="817"/>
      <c r="I78" s="817"/>
      <c r="J78" s="817"/>
      <c r="K78" s="817"/>
      <c r="L78" s="817"/>
      <c r="M78" s="818"/>
      <c r="N78" s="184"/>
      <c r="O78" s="184"/>
      <c r="P78" s="26"/>
      <c r="Q78" s="184"/>
      <c r="R78" s="184"/>
      <c r="S78" s="184"/>
      <c r="T78" s="184"/>
      <c r="U78" s="184"/>
      <c r="V78" s="184"/>
      <c r="W78" s="184"/>
      <c r="X78" s="26"/>
      <c r="Y78" s="184"/>
      <c r="Z78" s="184"/>
      <c r="AA78" s="184"/>
      <c r="AB78" s="184"/>
      <c r="AC78" s="184"/>
      <c r="AD78" s="184"/>
      <c r="AE78" s="184"/>
      <c r="AF78" s="184"/>
      <c r="AG78" s="26"/>
      <c r="AH78" s="184"/>
      <c r="AI78" s="184"/>
      <c r="AJ78" s="184"/>
      <c r="AK78" s="184"/>
      <c r="AL78" s="184"/>
      <c r="AM78" s="184"/>
      <c r="AN78" s="184"/>
      <c r="AO78" s="184"/>
      <c r="AP78" s="26"/>
      <c r="AQ78" s="184"/>
      <c r="AR78" s="184"/>
      <c r="AS78" s="184"/>
      <c r="AT78" s="184"/>
      <c r="AU78" s="184"/>
      <c r="AV78" s="184"/>
      <c r="AW78" s="184"/>
      <c r="AX78" s="184"/>
      <c r="AY78" s="26"/>
      <c r="AZ78" s="184"/>
      <c r="BA78" s="184"/>
      <c r="BB78" s="184"/>
      <c r="BC78" s="184"/>
      <c r="BD78" s="184"/>
      <c r="BE78" s="184"/>
      <c r="BF78" s="184"/>
      <c r="BG78" s="184"/>
      <c r="BH78" s="26"/>
      <c r="BI78" s="184"/>
      <c r="BJ78" s="184"/>
      <c r="BK78" s="184"/>
      <c r="BL78" s="184"/>
      <c r="BM78" s="184"/>
      <c r="BN78" s="184"/>
      <c r="BO78" s="569"/>
      <c r="BP78" s="569"/>
      <c r="BQ78" s="569"/>
      <c r="BR78" s="569"/>
      <c r="BS78" s="569"/>
      <c r="BT78" s="569"/>
      <c r="BU78" s="569"/>
      <c r="BV78" s="569"/>
      <c r="BW78" s="569"/>
      <c r="BX78" s="569"/>
      <c r="BY78" s="569"/>
      <c r="BZ78" s="569"/>
      <c r="CA78" s="569"/>
      <c r="CB78" s="569"/>
      <c r="CC78" s="569"/>
      <c r="CD78" s="569"/>
      <c r="CE78" s="569"/>
      <c r="CF78" s="569"/>
      <c r="CG78" s="569"/>
      <c r="CH78" s="569"/>
      <c r="CI78" s="569"/>
      <c r="CJ78" s="569"/>
      <c r="CK78" s="569"/>
      <c r="CL78" s="569"/>
      <c r="CM78" s="569"/>
      <c r="CN78" s="569"/>
      <c r="CO78" s="569"/>
      <c r="CP78" s="569"/>
      <c r="CQ78" s="569"/>
      <c r="CR78" s="569"/>
      <c r="CS78" s="569"/>
      <c r="CT78" s="569"/>
      <c r="CU78" s="569"/>
      <c r="CV78" s="569"/>
      <c r="CW78" s="569"/>
      <c r="CX78" s="569"/>
      <c r="CY78" s="569"/>
      <c r="CZ78" s="569"/>
      <c r="DA78" s="569"/>
      <c r="DB78" s="569"/>
      <c r="DC78" s="569"/>
      <c r="DD78" s="569"/>
      <c r="DE78" s="569"/>
      <c r="DF78" s="569"/>
      <c r="DG78" s="569"/>
      <c r="DH78" s="569"/>
      <c r="DI78" s="569"/>
      <c r="DJ78" s="569"/>
      <c r="DK78" s="569"/>
      <c r="DL78" s="569"/>
      <c r="DM78" s="569"/>
      <c r="DN78" s="569"/>
      <c r="DO78" s="569"/>
      <c r="DP78" s="569"/>
      <c r="DQ78" s="569"/>
      <c r="DR78" s="569"/>
      <c r="DS78" s="569"/>
      <c r="DT78" s="569"/>
      <c r="DU78" s="569"/>
      <c r="DV78" s="561"/>
      <c r="DW78" s="561"/>
      <c r="DX78" s="11"/>
      <c r="DY78" s="11"/>
      <c r="DZ78" s="561"/>
      <c r="EA78" s="561"/>
      <c r="EB78" s="561"/>
      <c r="EC78" s="561"/>
      <c r="ED78" s="561"/>
      <c r="EE78" s="561"/>
      <c r="EF78" s="561"/>
      <c r="EG78" s="561"/>
      <c r="EH78" s="561"/>
      <c r="EI78" s="561"/>
      <c r="EJ78" s="561"/>
      <c r="EK78" s="561"/>
      <c r="EL78" s="561"/>
      <c r="EM78" s="561"/>
      <c r="EN78" s="561"/>
    </row>
    <row r="79" spans="1:144" ht="15" x14ac:dyDescent="0.2">
      <c r="A79" s="561"/>
      <c r="B79" s="201">
        <v>20</v>
      </c>
      <c r="C79" s="816" t="s">
        <v>2031</v>
      </c>
      <c r="D79" s="817"/>
      <c r="E79" s="817"/>
      <c r="F79" s="817"/>
      <c r="G79" s="817"/>
      <c r="H79" s="817"/>
      <c r="I79" s="817"/>
      <c r="J79" s="817"/>
      <c r="K79" s="817"/>
      <c r="L79" s="817"/>
      <c r="M79" s="818"/>
      <c r="N79" s="184"/>
      <c r="O79" s="184"/>
      <c r="P79" s="26"/>
      <c r="Q79" s="184"/>
      <c r="R79" s="184"/>
      <c r="S79" s="184"/>
      <c r="T79" s="184"/>
      <c r="U79" s="184"/>
      <c r="V79" s="184"/>
      <c r="W79" s="184"/>
      <c r="X79" s="26"/>
      <c r="Y79" s="184"/>
      <c r="Z79" s="184"/>
      <c r="AA79" s="184"/>
      <c r="AB79" s="184"/>
      <c r="AC79" s="184"/>
      <c r="AD79" s="184"/>
      <c r="AE79" s="184"/>
      <c r="AF79" s="184"/>
      <c r="AG79" s="26"/>
      <c r="AH79" s="184"/>
      <c r="AI79" s="184"/>
      <c r="AJ79" s="184"/>
      <c r="AK79" s="184"/>
      <c r="AL79" s="184"/>
      <c r="AM79" s="184"/>
      <c r="AN79" s="184"/>
      <c r="AO79" s="184"/>
      <c r="AP79" s="26"/>
      <c r="AQ79" s="184"/>
      <c r="AR79" s="184"/>
      <c r="AS79" s="184"/>
      <c r="AT79" s="184"/>
      <c r="AU79" s="184"/>
      <c r="AV79" s="184"/>
      <c r="AW79" s="184"/>
      <c r="AX79" s="184"/>
      <c r="AY79" s="26"/>
      <c r="AZ79" s="184"/>
      <c r="BA79" s="184"/>
      <c r="BB79" s="184"/>
      <c r="BC79" s="184"/>
      <c r="BD79" s="184"/>
      <c r="BE79" s="184"/>
      <c r="BF79" s="184"/>
      <c r="BG79" s="184"/>
      <c r="BH79" s="26"/>
      <c r="BI79" s="184"/>
      <c r="BJ79" s="184"/>
      <c r="BK79" s="184"/>
      <c r="BL79" s="184"/>
      <c r="BM79" s="184"/>
      <c r="BN79" s="184"/>
      <c r="BO79" s="569"/>
      <c r="BP79" s="569"/>
      <c r="BQ79" s="569"/>
      <c r="BR79" s="569"/>
      <c r="BS79" s="569"/>
      <c r="BT79" s="569"/>
      <c r="BU79" s="569"/>
      <c r="BV79" s="569"/>
      <c r="BW79" s="569"/>
      <c r="BX79" s="569"/>
      <c r="BY79" s="569"/>
      <c r="BZ79" s="569"/>
      <c r="CA79" s="569"/>
      <c r="CB79" s="569"/>
      <c r="CC79" s="569"/>
      <c r="CD79" s="569"/>
      <c r="CE79" s="569"/>
      <c r="CF79" s="569"/>
      <c r="CG79" s="569"/>
      <c r="CH79" s="569"/>
      <c r="CI79" s="569"/>
      <c r="CJ79" s="569"/>
      <c r="CK79" s="569"/>
      <c r="CL79" s="569"/>
      <c r="CM79" s="569"/>
      <c r="CN79" s="569"/>
      <c r="CO79" s="569"/>
      <c r="CP79" s="569"/>
      <c r="CQ79" s="569"/>
      <c r="CR79" s="569"/>
      <c r="CS79" s="569"/>
      <c r="CT79" s="569"/>
      <c r="CU79" s="569"/>
      <c r="CV79" s="569"/>
      <c r="CW79" s="569"/>
      <c r="CX79" s="569"/>
      <c r="CY79" s="569"/>
      <c r="CZ79" s="569"/>
      <c r="DA79" s="569"/>
      <c r="DB79" s="569"/>
      <c r="DC79" s="569"/>
      <c r="DD79" s="569"/>
      <c r="DE79" s="569"/>
      <c r="DF79" s="569"/>
      <c r="DG79" s="569"/>
      <c r="DH79" s="569"/>
      <c r="DI79" s="569"/>
      <c r="DJ79" s="569"/>
      <c r="DK79" s="569"/>
      <c r="DL79" s="569"/>
      <c r="DM79" s="569"/>
      <c r="DN79" s="569"/>
      <c r="DO79" s="569"/>
      <c r="DP79" s="569"/>
      <c r="DQ79" s="569"/>
      <c r="DR79" s="569"/>
      <c r="DS79" s="569"/>
      <c r="DT79" s="569"/>
      <c r="DU79" s="569"/>
      <c r="DV79" s="561"/>
      <c r="DW79" s="561"/>
      <c r="DX79" s="11"/>
      <c r="DY79" s="11"/>
      <c r="DZ79" s="561"/>
      <c r="EA79" s="561"/>
      <c r="EB79" s="561"/>
      <c r="EC79" s="561"/>
      <c r="ED79" s="561"/>
      <c r="EE79" s="561"/>
      <c r="EF79" s="561"/>
      <c r="EG79" s="561"/>
      <c r="EH79" s="561"/>
      <c r="EI79" s="561"/>
      <c r="EJ79" s="561"/>
      <c r="EK79" s="561"/>
      <c r="EL79" s="561"/>
      <c r="EM79" s="561"/>
      <c r="EN79" s="561"/>
    </row>
    <row r="80" spans="1:144" ht="15" x14ac:dyDescent="0.2">
      <c r="A80" s="561"/>
      <c r="B80" s="201">
        <v>21</v>
      </c>
      <c r="C80" s="816" t="s">
        <v>2032</v>
      </c>
      <c r="D80" s="817"/>
      <c r="E80" s="817"/>
      <c r="F80" s="817"/>
      <c r="G80" s="817"/>
      <c r="H80" s="817"/>
      <c r="I80" s="817"/>
      <c r="J80" s="817"/>
      <c r="K80" s="817"/>
      <c r="L80" s="817"/>
      <c r="M80" s="818"/>
      <c r="N80" s="184"/>
      <c r="O80" s="184"/>
      <c r="P80" s="26"/>
      <c r="Q80" s="184"/>
      <c r="R80" s="184"/>
      <c r="S80" s="184"/>
      <c r="T80" s="184"/>
      <c r="U80" s="184"/>
      <c r="V80" s="184"/>
      <c r="W80" s="184"/>
      <c r="X80" s="26"/>
      <c r="Y80" s="184"/>
      <c r="Z80" s="184"/>
      <c r="AA80" s="184"/>
      <c r="AB80" s="184"/>
      <c r="AC80" s="184"/>
      <c r="AD80" s="184"/>
      <c r="AE80" s="184"/>
      <c r="AF80" s="184"/>
      <c r="AG80" s="26"/>
      <c r="AH80" s="184"/>
      <c r="AI80" s="184"/>
      <c r="AJ80" s="184"/>
      <c r="AK80" s="184"/>
      <c r="AL80" s="184"/>
      <c r="AM80" s="184"/>
      <c r="AN80" s="184"/>
      <c r="AO80" s="184"/>
      <c r="AP80" s="26"/>
      <c r="AQ80" s="184"/>
      <c r="AR80" s="184"/>
      <c r="AS80" s="184"/>
      <c r="AT80" s="184"/>
      <c r="AU80" s="184"/>
      <c r="AV80" s="184"/>
      <c r="AW80" s="184"/>
      <c r="AX80" s="184"/>
      <c r="AY80" s="26"/>
      <c r="AZ80" s="184"/>
      <c r="BA80" s="184"/>
      <c r="BB80" s="184"/>
      <c r="BC80" s="184"/>
      <c r="BD80" s="184"/>
      <c r="BE80" s="184"/>
      <c r="BF80" s="184"/>
      <c r="BG80" s="184"/>
      <c r="BH80" s="26"/>
      <c r="BI80" s="184"/>
      <c r="BJ80" s="184"/>
      <c r="BK80" s="184"/>
      <c r="BL80" s="184"/>
      <c r="BM80" s="184"/>
      <c r="BN80" s="184"/>
      <c r="BO80" s="569"/>
      <c r="BP80" s="569"/>
      <c r="BQ80" s="569"/>
      <c r="BR80" s="569"/>
      <c r="BS80" s="569"/>
      <c r="BT80" s="569"/>
      <c r="BU80" s="569"/>
      <c r="BV80" s="569"/>
      <c r="BW80" s="569"/>
      <c r="BX80" s="569"/>
      <c r="BY80" s="569"/>
      <c r="BZ80" s="569"/>
      <c r="CA80" s="569"/>
      <c r="CB80" s="569"/>
      <c r="CC80" s="569"/>
      <c r="CD80" s="569"/>
      <c r="CE80" s="569"/>
      <c r="CF80" s="569"/>
      <c r="CG80" s="569"/>
      <c r="CH80" s="569"/>
      <c r="CI80" s="569"/>
      <c r="CJ80" s="569"/>
      <c r="CK80" s="569"/>
      <c r="CL80" s="569"/>
      <c r="CM80" s="569"/>
      <c r="CN80" s="569"/>
      <c r="CO80" s="569"/>
      <c r="CP80" s="569"/>
      <c r="CQ80" s="569"/>
      <c r="CR80" s="569"/>
      <c r="CS80" s="569"/>
      <c r="CT80" s="569"/>
      <c r="CU80" s="569"/>
      <c r="CV80" s="569"/>
      <c r="CW80" s="569"/>
      <c r="CX80" s="569"/>
      <c r="CY80" s="569"/>
      <c r="CZ80" s="569"/>
      <c r="DA80" s="569"/>
      <c r="DB80" s="569"/>
      <c r="DC80" s="569"/>
      <c r="DD80" s="569"/>
      <c r="DE80" s="569"/>
      <c r="DF80" s="569"/>
      <c r="DG80" s="569"/>
      <c r="DH80" s="569"/>
      <c r="DI80" s="569"/>
      <c r="DJ80" s="569"/>
      <c r="DK80" s="569"/>
      <c r="DL80" s="569"/>
      <c r="DM80" s="569"/>
      <c r="DN80" s="569"/>
      <c r="DO80" s="569"/>
      <c r="DP80" s="569"/>
      <c r="DQ80" s="569"/>
      <c r="DR80" s="569"/>
      <c r="DS80" s="569"/>
      <c r="DT80" s="569"/>
      <c r="DU80" s="569"/>
      <c r="DV80" s="561"/>
      <c r="DW80" s="561"/>
      <c r="DX80" s="11"/>
      <c r="DY80" s="11"/>
      <c r="DZ80" s="561"/>
      <c r="EA80" s="561"/>
      <c r="EB80" s="561"/>
      <c r="EC80" s="561"/>
      <c r="ED80" s="561"/>
      <c r="EE80" s="561"/>
      <c r="EF80" s="561"/>
      <c r="EG80" s="561"/>
      <c r="EH80" s="561"/>
      <c r="EI80" s="561"/>
      <c r="EJ80" s="561"/>
      <c r="EK80" s="561"/>
      <c r="EL80" s="561"/>
      <c r="EM80" s="561"/>
      <c r="EN80" s="561"/>
    </row>
    <row r="81" spans="1:144" ht="15" x14ac:dyDescent="0.2">
      <c r="A81" s="561"/>
      <c r="B81" s="736">
        <v>22</v>
      </c>
      <c r="C81" s="816" t="s">
        <v>2033</v>
      </c>
      <c r="D81" s="817"/>
      <c r="E81" s="817"/>
      <c r="F81" s="817"/>
      <c r="G81" s="817"/>
      <c r="H81" s="817"/>
      <c r="I81" s="817"/>
      <c r="J81" s="817"/>
      <c r="K81" s="817"/>
      <c r="L81" s="817"/>
      <c r="M81" s="818"/>
      <c r="N81" s="184"/>
      <c r="O81" s="184"/>
      <c r="P81" s="26"/>
      <c r="Q81" s="184"/>
      <c r="R81" s="184"/>
      <c r="S81" s="184"/>
      <c r="T81" s="184"/>
      <c r="U81" s="184"/>
      <c r="V81" s="184"/>
      <c r="W81" s="184"/>
      <c r="X81" s="26"/>
      <c r="Y81" s="184"/>
      <c r="Z81" s="184"/>
      <c r="AA81" s="184"/>
      <c r="AB81" s="184"/>
      <c r="AC81" s="184"/>
      <c r="AD81" s="184"/>
      <c r="AE81" s="184"/>
      <c r="AF81" s="184"/>
      <c r="AG81" s="26"/>
      <c r="AH81" s="184"/>
      <c r="AI81" s="184"/>
      <c r="AJ81" s="184"/>
      <c r="AK81" s="184"/>
      <c r="AL81" s="184"/>
      <c r="AM81" s="184"/>
      <c r="AN81" s="184"/>
      <c r="AO81" s="184"/>
      <c r="AP81" s="26"/>
      <c r="AQ81" s="184"/>
      <c r="AR81" s="184"/>
      <c r="AS81" s="184"/>
      <c r="AT81" s="184"/>
      <c r="AU81" s="184"/>
      <c r="AV81" s="184"/>
      <c r="AW81" s="184"/>
      <c r="AX81" s="184"/>
      <c r="AY81" s="26"/>
      <c r="AZ81" s="184"/>
      <c r="BA81" s="184"/>
      <c r="BB81" s="184"/>
      <c r="BC81" s="184"/>
      <c r="BD81" s="184"/>
      <c r="BE81" s="184"/>
      <c r="BF81" s="184"/>
      <c r="BG81" s="184"/>
      <c r="BH81" s="26"/>
      <c r="BI81" s="184"/>
      <c r="BJ81" s="184"/>
      <c r="BK81" s="184"/>
      <c r="BL81" s="184"/>
      <c r="BM81" s="184"/>
      <c r="BN81" s="184"/>
      <c r="BO81" s="569"/>
      <c r="BP81" s="569"/>
      <c r="BQ81" s="569"/>
      <c r="BR81" s="569"/>
      <c r="BS81" s="569"/>
      <c r="BT81" s="569"/>
      <c r="BU81" s="569"/>
      <c r="BV81" s="569"/>
      <c r="BW81" s="569"/>
      <c r="BX81" s="569"/>
      <c r="BY81" s="569"/>
      <c r="BZ81" s="569"/>
      <c r="CA81" s="569"/>
      <c r="CB81" s="569"/>
      <c r="CC81" s="569"/>
      <c r="CD81" s="569"/>
      <c r="CE81" s="569"/>
      <c r="CF81" s="569"/>
      <c r="CG81" s="569"/>
      <c r="CH81" s="569"/>
      <c r="CI81" s="569"/>
      <c r="CJ81" s="569"/>
      <c r="CK81" s="569"/>
      <c r="CL81" s="569"/>
      <c r="CM81" s="569"/>
      <c r="CN81" s="569"/>
      <c r="CO81" s="569"/>
      <c r="CP81" s="569"/>
      <c r="CQ81" s="569"/>
      <c r="CR81" s="569"/>
      <c r="CS81" s="569"/>
      <c r="CT81" s="569"/>
      <c r="CU81" s="569"/>
      <c r="CV81" s="569"/>
      <c r="CW81" s="569"/>
      <c r="CX81" s="569"/>
      <c r="CY81" s="569"/>
      <c r="CZ81" s="569"/>
      <c r="DA81" s="569"/>
      <c r="DB81" s="569"/>
      <c r="DC81" s="569"/>
      <c r="DD81" s="569"/>
      <c r="DE81" s="569"/>
      <c r="DF81" s="569"/>
      <c r="DG81" s="569"/>
      <c r="DH81" s="569"/>
      <c r="DI81" s="569"/>
      <c r="DJ81" s="569"/>
      <c r="DK81" s="569"/>
      <c r="DL81" s="569"/>
      <c r="DM81" s="569"/>
      <c r="DN81" s="569"/>
      <c r="DO81" s="569"/>
      <c r="DP81" s="569"/>
      <c r="DQ81" s="569"/>
      <c r="DR81" s="569"/>
      <c r="DS81" s="569"/>
      <c r="DT81" s="569"/>
      <c r="DU81" s="569"/>
      <c r="DV81" s="561"/>
      <c r="DW81" s="561"/>
      <c r="DX81" s="11"/>
      <c r="DY81" s="11"/>
      <c r="DZ81" s="561"/>
      <c r="EA81" s="561"/>
      <c r="EB81" s="561"/>
      <c r="EC81" s="561"/>
      <c r="ED81" s="561"/>
      <c r="EE81" s="561"/>
      <c r="EF81" s="561"/>
      <c r="EG81" s="561"/>
      <c r="EH81" s="561"/>
      <c r="EI81" s="561"/>
      <c r="EJ81" s="561"/>
      <c r="EK81" s="561"/>
      <c r="EL81" s="561"/>
      <c r="EM81" s="561"/>
      <c r="EN81" s="561"/>
    </row>
    <row r="82" spans="1:144" x14ac:dyDescent="0.2">
      <c r="A82" s="561"/>
      <c r="B82" s="201">
        <v>23</v>
      </c>
      <c r="C82" s="816" t="s">
        <v>2034</v>
      </c>
      <c r="D82" s="817"/>
      <c r="E82" s="817"/>
      <c r="F82" s="817"/>
      <c r="G82" s="817"/>
      <c r="H82" s="817"/>
      <c r="I82" s="817"/>
      <c r="J82" s="817"/>
      <c r="K82" s="817"/>
      <c r="L82" s="817"/>
      <c r="M82" s="818"/>
      <c r="N82" s="184"/>
      <c r="O82" s="184"/>
      <c r="P82" s="26"/>
      <c r="Q82" s="184"/>
      <c r="R82" s="184"/>
      <c r="S82" s="184"/>
      <c r="T82" s="184"/>
      <c r="U82" s="184"/>
      <c r="V82" s="184"/>
      <c r="W82" s="184"/>
      <c r="X82" s="26"/>
      <c r="Y82" s="184"/>
      <c r="Z82" s="184"/>
      <c r="AA82" s="184"/>
      <c r="AB82" s="184"/>
      <c r="AC82" s="184"/>
      <c r="AD82" s="184"/>
      <c r="AE82" s="184"/>
      <c r="AF82" s="184"/>
      <c r="AG82" s="26"/>
      <c r="AH82" s="184"/>
      <c r="AI82" s="184"/>
      <c r="AJ82" s="184"/>
      <c r="AK82" s="184"/>
      <c r="AL82" s="184"/>
      <c r="AM82" s="184"/>
      <c r="AN82" s="184"/>
      <c r="AO82" s="184"/>
      <c r="AP82" s="26"/>
      <c r="AQ82" s="184"/>
      <c r="AR82" s="184"/>
      <c r="AS82" s="184"/>
      <c r="AT82" s="184"/>
      <c r="AU82" s="184"/>
      <c r="AV82" s="184"/>
      <c r="AW82" s="184"/>
      <c r="AX82" s="184"/>
      <c r="AY82" s="26"/>
      <c r="AZ82" s="184"/>
      <c r="BA82" s="184"/>
      <c r="BB82" s="184"/>
      <c r="BC82" s="184"/>
      <c r="BD82" s="184"/>
      <c r="BE82" s="184"/>
      <c r="BF82" s="184"/>
      <c r="BG82" s="184"/>
      <c r="BH82" s="26"/>
      <c r="BI82" s="184"/>
      <c r="BJ82" s="184"/>
      <c r="BK82" s="184"/>
      <c r="BL82" s="184"/>
      <c r="BM82" s="184"/>
      <c r="BN82" s="184"/>
      <c r="BO82" s="561"/>
      <c r="BP82" s="561"/>
      <c r="BQ82" s="561"/>
      <c r="BR82" s="561"/>
      <c r="BS82" s="561"/>
      <c r="BT82" s="561"/>
      <c r="BU82" s="561"/>
      <c r="BV82" s="561"/>
      <c r="BW82" s="561"/>
      <c r="BX82" s="561"/>
      <c r="BY82" s="561"/>
      <c r="BZ82" s="561"/>
      <c r="CA82" s="561"/>
      <c r="CB82" s="561"/>
      <c r="CC82" s="561"/>
      <c r="CD82" s="561"/>
      <c r="CE82" s="561"/>
      <c r="CF82" s="561"/>
      <c r="CG82" s="561"/>
      <c r="CH82" s="561"/>
      <c r="CI82" s="561"/>
      <c r="CJ82" s="561"/>
      <c r="CK82" s="561"/>
      <c r="CL82" s="561"/>
      <c r="CM82" s="561"/>
      <c r="CN82" s="561"/>
      <c r="CO82" s="561"/>
      <c r="CP82" s="561"/>
      <c r="CQ82" s="561"/>
      <c r="CR82" s="561"/>
      <c r="CS82" s="561"/>
      <c r="CT82" s="561"/>
      <c r="CU82" s="561"/>
      <c r="CV82" s="561"/>
      <c r="CW82" s="561"/>
      <c r="CX82" s="561"/>
      <c r="CY82" s="561"/>
      <c r="CZ82" s="561"/>
      <c r="DA82" s="561"/>
      <c r="DB82" s="561"/>
      <c r="DC82" s="561"/>
      <c r="DD82" s="561"/>
      <c r="DE82" s="561"/>
      <c r="DF82" s="561"/>
      <c r="DG82" s="561"/>
      <c r="DH82" s="561"/>
      <c r="DI82" s="561"/>
      <c r="DJ82" s="561"/>
      <c r="DK82" s="561"/>
      <c r="DL82" s="561"/>
      <c r="DM82" s="561"/>
      <c r="DN82" s="561"/>
      <c r="DO82" s="561"/>
      <c r="DP82" s="561"/>
      <c r="DQ82" s="561"/>
      <c r="DR82" s="561"/>
      <c r="DS82" s="561"/>
      <c r="DT82" s="561"/>
      <c r="DU82" s="561"/>
      <c r="DV82" s="561"/>
      <c r="DW82" s="561"/>
      <c r="DX82" s="11"/>
      <c r="DY82" s="11"/>
      <c r="DZ82" s="561"/>
      <c r="EA82" s="561"/>
      <c r="EB82" s="561"/>
      <c r="EC82" s="561"/>
      <c r="ED82" s="561"/>
      <c r="EE82" s="561"/>
      <c r="EF82" s="561"/>
      <c r="EG82" s="561"/>
      <c r="EH82" s="561"/>
      <c r="EI82" s="561"/>
      <c r="EJ82" s="561"/>
      <c r="EK82" s="561"/>
      <c r="EL82" s="561"/>
      <c r="EM82" s="561"/>
      <c r="EN82" s="561"/>
    </row>
    <row r="83" spans="1:144" x14ac:dyDescent="0.2">
      <c r="A83" s="561"/>
      <c r="B83" s="733" t="s">
        <v>321</v>
      </c>
      <c r="C83" s="458" t="str">
        <f>$C$40</f>
        <v>Recharges for assets shared by retail and wholesale</v>
      </c>
      <c r="D83" s="734"/>
      <c r="E83" s="734"/>
      <c r="F83" s="734"/>
      <c r="G83" s="734"/>
      <c r="H83" s="734"/>
      <c r="I83" s="734"/>
      <c r="J83" s="734"/>
      <c r="K83" s="734"/>
      <c r="L83" s="734"/>
      <c r="M83" s="735"/>
      <c r="N83" s="184"/>
      <c r="O83" s="184"/>
      <c r="P83" s="26"/>
      <c r="Q83" s="184"/>
      <c r="R83" s="184"/>
      <c r="S83" s="184"/>
      <c r="T83" s="184"/>
      <c r="U83" s="184"/>
      <c r="V83" s="184"/>
      <c r="W83" s="184"/>
      <c r="X83" s="26"/>
      <c r="Y83" s="184"/>
      <c r="Z83" s="184"/>
      <c r="AA83" s="184"/>
      <c r="AB83" s="184"/>
      <c r="AC83" s="184"/>
      <c r="AD83" s="184"/>
      <c r="AE83" s="184"/>
      <c r="AF83" s="184"/>
      <c r="AG83" s="26"/>
      <c r="AH83" s="184"/>
      <c r="AI83" s="184"/>
      <c r="AJ83" s="184"/>
      <c r="AK83" s="184"/>
      <c r="AL83" s="184"/>
      <c r="AM83" s="184"/>
      <c r="AN83" s="184"/>
      <c r="AO83" s="184"/>
      <c r="AP83" s="26"/>
      <c r="AQ83" s="184"/>
      <c r="AR83" s="184"/>
      <c r="AS83" s="184"/>
      <c r="AT83" s="184"/>
      <c r="AU83" s="184"/>
      <c r="AV83" s="184"/>
      <c r="AW83" s="184"/>
      <c r="AX83" s="184"/>
      <c r="AY83" s="26"/>
      <c r="AZ83" s="184"/>
      <c r="BA83" s="184"/>
      <c r="BB83" s="184"/>
      <c r="BC83" s="184"/>
      <c r="BD83" s="184"/>
      <c r="BE83" s="184"/>
      <c r="BF83" s="184"/>
      <c r="BG83" s="184"/>
      <c r="BH83" s="26"/>
      <c r="BI83" s="184"/>
      <c r="BJ83" s="184"/>
      <c r="BK83" s="184"/>
      <c r="BL83" s="184"/>
      <c r="BM83" s="184"/>
      <c r="BN83" s="184"/>
      <c r="BO83" s="561"/>
      <c r="BP83" s="561"/>
      <c r="BQ83" s="561"/>
      <c r="BR83" s="561"/>
      <c r="BS83" s="561"/>
      <c r="BT83" s="561"/>
      <c r="BU83" s="561"/>
      <c r="BV83" s="561"/>
      <c r="BW83" s="561"/>
      <c r="BX83" s="561"/>
      <c r="BY83" s="561"/>
      <c r="BZ83" s="561"/>
      <c r="CA83" s="561"/>
      <c r="CB83" s="561"/>
      <c r="CC83" s="561"/>
      <c r="CD83" s="561"/>
      <c r="CE83" s="561"/>
      <c r="CF83" s="561"/>
      <c r="CG83" s="561"/>
      <c r="CH83" s="561"/>
      <c r="CI83" s="561"/>
      <c r="CJ83" s="561"/>
      <c r="CK83" s="561"/>
      <c r="CL83" s="561"/>
      <c r="CM83" s="561"/>
      <c r="CN83" s="561"/>
      <c r="CO83" s="561"/>
      <c r="CP83" s="561"/>
      <c r="CQ83" s="561"/>
      <c r="CR83" s="561"/>
      <c r="CS83" s="561"/>
      <c r="CT83" s="561"/>
      <c r="CU83" s="561"/>
      <c r="CV83" s="561"/>
      <c r="CW83" s="561"/>
      <c r="CX83" s="561"/>
      <c r="CY83" s="561"/>
      <c r="CZ83" s="561"/>
      <c r="DA83" s="561"/>
      <c r="DB83" s="561"/>
      <c r="DC83" s="561"/>
      <c r="DD83" s="561"/>
      <c r="DE83" s="561"/>
      <c r="DF83" s="561"/>
      <c r="DG83" s="561"/>
      <c r="DH83" s="561"/>
      <c r="DI83" s="561"/>
      <c r="DJ83" s="561"/>
      <c r="DK83" s="561"/>
      <c r="DL83" s="561"/>
      <c r="DM83" s="561"/>
      <c r="DN83" s="561"/>
      <c r="DO83" s="561"/>
      <c r="DP83" s="561"/>
      <c r="DQ83" s="561"/>
      <c r="DR83" s="561"/>
      <c r="DS83" s="561"/>
      <c r="DT83" s="561"/>
      <c r="DU83" s="561"/>
      <c r="DV83" s="561"/>
      <c r="DW83" s="561"/>
      <c r="DX83" s="11"/>
      <c r="DY83" s="11"/>
      <c r="DZ83" s="561"/>
      <c r="EA83" s="561"/>
      <c r="EB83" s="561"/>
      <c r="EC83" s="561"/>
      <c r="ED83" s="561"/>
      <c r="EE83" s="561"/>
      <c r="EF83" s="561"/>
      <c r="EG83" s="561"/>
      <c r="EH83" s="561"/>
      <c r="EI83" s="561"/>
      <c r="EJ83" s="561"/>
      <c r="EK83" s="561"/>
      <c r="EL83" s="561"/>
      <c r="EM83" s="561"/>
      <c r="EN83" s="561"/>
    </row>
    <row r="84" spans="1:144" x14ac:dyDescent="0.2">
      <c r="A84" s="561"/>
      <c r="B84" s="737">
        <v>24</v>
      </c>
      <c r="C84" s="885" t="s">
        <v>2035</v>
      </c>
      <c r="D84" s="886"/>
      <c r="E84" s="886"/>
      <c r="F84" s="886"/>
      <c r="G84" s="886"/>
      <c r="H84" s="886"/>
      <c r="I84" s="886"/>
      <c r="J84" s="886"/>
      <c r="K84" s="886"/>
      <c r="L84" s="886"/>
      <c r="M84" s="887"/>
      <c r="N84" s="184"/>
      <c r="O84" s="184"/>
      <c r="P84" s="26"/>
      <c r="Q84" s="184"/>
      <c r="R84" s="184"/>
      <c r="S84" s="184"/>
      <c r="T84" s="184"/>
      <c r="U84" s="184"/>
      <c r="V84" s="184"/>
      <c r="W84" s="184"/>
      <c r="X84" s="26"/>
      <c r="Y84" s="184"/>
      <c r="Z84" s="184"/>
      <c r="AA84" s="184"/>
      <c r="AB84" s="184"/>
      <c r="AC84" s="184"/>
      <c r="AD84" s="184"/>
      <c r="AE84" s="184"/>
      <c r="AF84" s="184"/>
      <c r="AG84" s="26"/>
      <c r="AH84" s="184"/>
      <c r="AI84" s="184"/>
      <c r="AJ84" s="184"/>
      <c r="AK84" s="184"/>
      <c r="AL84" s="184"/>
      <c r="AM84" s="184"/>
      <c r="AN84" s="184"/>
      <c r="AO84" s="184"/>
      <c r="AP84" s="26"/>
      <c r="AQ84" s="184"/>
      <c r="AR84" s="184"/>
      <c r="AS84" s="184"/>
      <c r="AT84" s="184"/>
      <c r="AU84" s="184"/>
      <c r="AV84" s="184"/>
      <c r="AW84" s="184"/>
      <c r="AX84" s="184"/>
      <c r="AY84" s="26"/>
      <c r="AZ84" s="184"/>
      <c r="BA84" s="184"/>
      <c r="BB84" s="184"/>
      <c r="BC84" s="184"/>
      <c r="BD84" s="184"/>
      <c r="BE84" s="184"/>
      <c r="BF84" s="184"/>
      <c r="BG84" s="184"/>
      <c r="BH84" s="26"/>
      <c r="BI84" s="184"/>
      <c r="BJ84" s="184"/>
      <c r="BK84" s="184"/>
      <c r="BL84" s="184"/>
      <c r="BM84" s="184"/>
      <c r="BN84" s="184"/>
      <c r="BO84" s="561"/>
      <c r="BP84" s="561"/>
      <c r="BQ84" s="561"/>
      <c r="BR84" s="561"/>
      <c r="BS84" s="561"/>
      <c r="BT84" s="561"/>
      <c r="BU84" s="561"/>
      <c r="BV84" s="561"/>
      <c r="BW84" s="561"/>
      <c r="BX84" s="561"/>
      <c r="BY84" s="561"/>
      <c r="BZ84" s="561"/>
      <c r="CA84" s="561"/>
      <c r="CB84" s="561"/>
      <c r="CC84" s="561"/>
      <c r="CD84" s="561"/>
      <c r="CE84" s="561"/>
      <c r="CF84" s="561"/>
      <c r="CG84" s="561"/>
      <c r="CH84" s="561"/>
      <c r="CI84" s="561"/>
      <c r="CJ84" s="561"/>
      <c r="CK84" s="561"/>
      <c r="CL84" s="561"/>
      <c r="CM84" s="561"/>
      <c r="CN84" s="561"/>
      <c r="CO84" s="561"/>
      <c r="CP84" s="561"/>
      <c r="CQ84" s="561"/>
      <c r="CR84" s="561"/>
      <c r="CS84" s="561"/>
      <c r="CT84" s="561"/>
      <c r="CU84" s="561"/>
      <c r="CV84" s="561"/>
      <c r="CW84" s="561"/>
      <c r="CX84" s="561"/>
      <c r="CY84" s="561"/>
      <c r="CZ84" s="561"/>
      <c r="DA84" s="561"/>
      <c r="DB84" s="561"/>
      <c r="DC84" s="561"/>
      <c r="DD84" s="561"/>
      <c r="DE84" s="561"/>
      <c r="DF84" s="561"/>
      <c r="DG84" s="561"/>
      <c r="DH84" s="561"/>
      <c r="DI84" s="561"/>
      <c r="DJ84" s="561"/>
      <c r="DK84" s="561"/>
      <c r="DL84" s="561"/>
      <c r="DM84" s="561"/>
      <c r="DN84" s="561"/>
      <c r="DO84" s="561"/>
      <c r="DP84" s="561"/>
      <c r="DQ84" s="561"/>
      <c r="DR84" s="561"/>
      <c r="DS84" s="561"/>
      <c r="DT84" s="561"/>
      <c r="DU84" s="561"/>
      <c r="DV84" s="561"/>
      <c r="DW84" s="561"/>
      <c r="DX84" s="11"/>
      <c r="DY84" s="11"/>
      <c r="DZ84" s="561"/>
      <c r="EA84" s="561"/>
      <c r="EB84" s="561"/>
      <c r="EC84" s="561"/>
      <c r="ED84" s="561"/>
      <c r="EE84" s="561"/>
      <c r="EF84" s="561"/>
      <c r="EG84" s="561"/>
      <c r="EH84" s="561"/>
      <c r="EI84" s="561"/>
      <c r="EJ84" s="561"/>
      <c r="EK84" s="561"/>
      <c r="EL84" s="561"/>
      <c r="EM84" s="561"/>
      <c r="EN84" s="561"/>
    </row>
    <row r="85" spans="1:144" x14ac:dyDescent="0.2">
      <c r="A85" s="561"/>
      <c r="B85" s="736">
        <v>25</v>
      </c>
      <c r="C85" s="885" t="s">
        <v>2036</v>
      </c>
      <c r="D85" s="886"/>
      <c r="E85" s="886"/>
      <c r="F85" s="886"/>
      <c r="G85" s="886"/>
      <c r="H85" s="886"/>
      <c r="I85" s="886"/>
      <c r="J85" s="886"/>
      <c r="K85" s="886"/>
      <c r="L85" s="886"/>
      <c r="M85" s="887"/>
      <c r="N85" s="184"/>
      <c r="O85" s="561"/>
      <c r="P85" s="26"/>
      <c r="Q85" s="184"/>
      <c r="R85" s="184"/>
      <c r="S85" s="184"/>
      <c r="T85" s="184"/>
      <c r="U85" s="184"/>
      <c r="V85" s="184"/>
      <c r="W85" s="184"/>
      <c r="X85" s="26"/>
      <c r="Y85" s="184"/>
      <c r="Z85" s="184"/>
      <c r="AA85" s="184"/>
      <c r="AB85" s="184"/>
      <c r="AC85" s="184"/>
      <c r="AD85" s="184"/>
      <c r="AE85" s="184"/>
      <c r="AF85" s="184"/>
      <c r="AG85" s="26"/>
      <c r="AH85" s="184"/>
      <c r="AI85" s="184"/>
      <c r="AJ85" s="184"/>
      <c r="AK85" s="184"/>
      <c r="AL85" s="184"/>
      <c r="AM85" s="184"/>
      <c r="AN85" s="184"/>
      <c r="AO85" s="184"/>
      <c r="AP85" s="26"/>
      <c r="AQ85" s="184"/>
      <c r="AR85" s="184"/>
      <c r="AS85" s="184"/>
      <c r="AT85" s="184"/>
      <c r="AU85" s="184"/>
      <c r="AV85" s="184"/>
      <c r="AW85" s="184"/>
      <c r="AX85" s="184"/>
      <c r="AY85" s="26"/>
      <c r="AZ85" s="184"/>
      <c r="BA85" s="184"/>
      <c r="BB85" s="184"/>
      <c r="BC85" s="184"/>
      <c r="BD85" s="184"/>
      <c r="BE85" s="184"/>
      <c r="BF85" s="184"/>
      <c r="BG85" s="184"/>
      <c r="BH85" s="26"/>
      <c r="BI85" s="184"/>
      <c r="BJ85" s="184"/>
      <c r="BK85" s="184"/>
      <c r="BL85" s="184"/>
      <c r="BM85" s="184"/>
      <c r="BN85" s="184"/>
      <c r="BO85" s="561"/>
      <c r="BP85" s="561"/>
      <c r="BQ85" s="561"/>
      <c r="BR85" s="561"/>
      <c r="BS85" s="561"/>
      <c r="BT85" s="561"/>
      <c r="BU85" s="561"/>
      <c r="BV85" s="561"/>
      <c r="BW85" s="561"/>
      <c r="BX85" s="561"/>
      <c r="BY85" s="561"/>
      <c r="BZ85" s="561"/>
      <c r="CA85" s="561"/>
      <c r="CB85" s="561"/>
      <c r="CC85" s="561"/>
      <c r="CD85" s="561"/>
      <c r="CE85" s="561"/>
      <c r="CF85" s="561"/>
      <c r="CG85" s="561"/>
      <c r="CH85" s="561"/>
      <c r="CI85" s="561"/>
      <c r="CJ85" s="561"/>
      <c r="CK85" s="561"/>
      <c r="CL85" s="561"/>
      <c r="CM85" s="561"/>
      <c r="CN85" s="561"/>
      <c r="CO85" s="561"/>
      <c r="CP85" s="561"/>
      <c r="CQ85" s="561"/>
      <c r="CR85" s="561"/>
      <c r="CS85" s="561"/>
      <c r="CT85" s="561"/>
      <c r="CU85" s="561"/>
      <c r="CV85" s="561"/>
      <c r="CW85" s="561"/>
      <c r="CX85" s="561"/>
      <c r="CY85" s="561"/>
      <c r="CZ85" s="561"/>
      <c r="DA85" s="561"/>
      <c r="DB85" s="561"/>
      <c r="DC85" s="561"/>
      <c r="DD85" s="561"/>
      <c r="DE85" s="561"/>
      <c r="DF85" s="561"/>
      <c r="DG85" s="561"/>
      <c r="DH85" s="561"/>
      <c r="DI85" s="561"/>
      <c r="DJ85" s="561"/>
      <c r="DK85" s="561"/>
      <c r="DL85" s="561"/>
      <c r="DM85" s="561"/>
      <c r="DN85" s="561"/>
      <c r="DO85" s="561"/>
      <c r="DP85" s="561"/>
      <c r="DQ85" s="561"/>
      <c r="DR85" s="561"/>
      <c r="DS85" s="561"/>
      <c r="DT85" s="561"/>
      <c r="DU85" s="561"/>
      <c r="DV85" s="561"/>
      <c r="DW85" s="561"/>
      <c r="DX85" s="11"/>
      <c r="DY85" s="11"/>
      <c r="DZ85" s="561"/>
      <c r="EA85" s="561"/>
      <c r="EB85" s="561"/>
      <c r="EC85" s="561"/>
      <c r="ED85" s="561"/>
      <c r="EE85" s="561"/>
      <c r="EF85" s="561"/>
      <c r="EG85" s="561"/>
      <c r="EH85" s="561"/>
      <c r="EI85" s="561"/>
      <c r="EJ85" s="561"/>
      <c r="EK85" s="561"/>
      <c r="EL85" s="561"/>
      <c r="EM85" s="561"/>
      <c r="EN85" s="561"/>
    </row>
    <row r="86" spans="1:144" x14ac:dyDescent="0.2">
      <c r="A86" s="561"/>
      <c r="B86" s="736">
        <v>26</v>
      </c>
      <c r="C86" s="885" t="s">
        <v>2037</v>
      </c>
      <c r="D86" s="886"/>
      <c r="E86" s="886"/>
      <c r="F86" s="886"/>
      <c r="G86" s="886"/>
      <c r="H86" s="886"/>
      <c r="I86" s="886"/>
      <c r="J86" s="886"/>
      <c r="K86" s="886"/>
      <c r="L86" s="886"/>
      <c r="M86" s="887"/>
      <c r="N86" s="184"/>
      <c r="O86" s="561"/>
      <c r="P86" s="26"/>
      <c r="Q86" s="184"/>
      <c r="R86" s="184"/>
      <c r="S86" s="184"/>
      <c r="T86" s="184"/>
      <c r="U86" s="184"/>
      <c r="V86" s="184"/>
      <c r="W86" s="184"/>
      <c r="X86" s="26"/>
      <c r="Y86" s="184"/>
      <c r="Z86" s="184"/>
      <c r="AA86" s="184"/>
      <c r="AB86" s="184"/>
      <c r="AC86" s="184"/>
      <c r="AD86" s="184"/>
      <c r="AE86" s="184"/>
      <c r="AF86" s="184"/>
      <c r="AG86" s="26"/>
      <c r="AH86" s="184"/>
      <c r="AI86" s="184"/>
      <c r="AJ86" s="184"/>
      <c r="AK86" s="184"/>
      <c r="AL86" s="184"/>
      <c r="AM86" s="184"/>
      <c r="AN86" s="184"/>
      <c r="AO86" s="184"/>
      <c r="AP86" s="26"/>
      <c r="AQ86" s="184"/>
      <c r="AR86" s="184"/>
      <c r="AS86" s="184"/>
      <c r="AT86" s="184"/>
      <c r="AU86" s="184"/>
      <c r="AV86" s="184"/>
      <c r="AW86" s="184"/>
      <c r="AX86" s="184"/>
      <c r="AY86" s="26"/>
      <c r="AZ86" s="184"/>
      <c r="BA86" s="184"/>
      <c r="BB86" s="184"/>
      <c r="BC86" s="184"/>
      <c r="BD86" s="184"/>
      <c r="BE86" s="184"/>
      <c r="BF86" s="184"/>
      <c r="BG86" s="184"/>
      <c r="BH86" s="26"/>
      <c r="BI86" s="184"/>
      <c r="BJ86" s="184"/>
      <c r="BK86" s="184"/>
      <c r="BL86" s="184"/>
      <c r="BM86" s="184"/>
      <c r="BN86" s="184"/>
      <c r="BO86" s="561"/>
      <c r="BP86" s="561"/>
      <c r="BQ86" s="561"/>
      <c r="BR86" s="561"/>
      <c r="BS86" s="561"/>
      <c r="BT86" s="561"/>
      <c r="BU86" s="561"/>
      <c r="BV86" s="561"/>
      <c r="BW86" s="561"/>
      <c r="BX86" s="561"/>
      <c r="BY86" s="561"/>
      <c r="BZ86" s="561"/>
      <c r="CA86" s="561"/>
      <c r="CB86" s="561"/>
      <c r="CC86" s="561"/>
      <c r="CD86" s="561"/>
      <c r="CE86" s="561"/>
      <c r="CF86" s="561"/>
      <c r="CG86" s="561"/>
      <c r="CH86" s="561"/>
      <c r="CI86" s="561"/>
      <c r="CJ86" s="561"/>
      <c r="CK86" s="561"/>
      <c r="CL86" s="561"/>
      <c r="CM86" s="561"/>
      <c r="CN86" s="561"/>
      <c r="CO86" s="561"/>
      <c r="CP86" s="561"/>
      <c r="CQ86" s="561"/>
      <c r="CR86" s="561"/>
      <c r="CS86" s="561"/>
      <c r="CT86" s="561"/>
      <c r="CU86" s="561"/>
      <c r="CV86" s="561"/>
      <c r="CW86" s="561"/>
      <c r="CX86" s="561"/>
      <c r="CY86" s="561"/>
      <c r="CZ86" s="561"/>
      <c r="DA86" s="561"/>
      <c r="DB86" s="561"/>
      <c r="DC86" s="561"/>
      <c r="DD86" s="561"/>
      <c r="DE86" s="561"/>
      <c r="DF86" s="561"/>
      <c r="DG86" s="561"/>
      <c r="DH86" s="561"/>
      <c r="DI86" s="561"/>
      <c r="DJ86" s="561"/>
      <c r="DK86" s="561"/>
      <c r="DL86" s="561"/>
      <c r="DM86" s="561"/>
      <c r="DN86" s="561"/>
      <c r="DO86" s="561"/>
      <c r="DP86" s="561"/>
      <c r="DQ86" s="561"/>
      <c r="DR86" s="561"/>
      <c r="DS86" s="561"/>
      <c r="DT86" s="561"/>
      <c r="DU86" s="561"/>
      <c r="DV86" s="561"/>
      <c r="DW86" s="561"/>
      <c r="DX86" s="11"/>
      <c r="DY86" s="11"/>
      <c r="DZ86" s="561"/>
      <c r="EA86" s="561"/>
      <c r="EB86" s="561"/>
      <c r="EC86" s="561"/>
      <c r="ED86" s="561"/>
      <c r="EE86" s="561"/>
      <c r="EF86" s="561"/>
      <c r="EG86" s="561"/>
      <c r="EH86" s="561"/>
      <c r="EI86" s="561"/>
      <c r="EJ86" s="561"/>
      <c r="EK86" s="561"/>
      <c r="EL86" s="561"/>
      <c r="EM86" s="561"/>
      <c r="EN86" s="561"/>
    </row>
    <row r="87" spans="1:144" ht="15" thickBot="1" x14ac:dyDescent="0.25">
      <c r="A87" s="561"/>
      <c r="B87" s="560">
        <v>27</v>
      </c>
      <c r="C87" s="888" t="s">
        <v>2038</v>
      </c>
      <c r="D87" s="889"/>
      <c r="E87" s="889"/>
      <c r="F87" s="889"/>
      <c r="G87" s="889"/>
      <c r="H87" s="889"/>
      <c r="I87" s="889"/>
      <c r="J87" s="889"/>
      <c r="K87" s="889"/>
      <c r="L87" s="889"/>
      <c r="M87" s="890"/>
      <c r="N87" s="738"/>
      <c r="O87" s="739"/>
      <c r="P87" s="740"/>
      <c r="Q87" s="739"/>
      <c r="R87" s="739"/>
      <c r="S87" s="739"/>
      <c r="T87" s="739"/>
      <c r="U87" s="739"/>
      <c r="V87" s="739"/>
      <c r="W87" s="739"/>
      <c r="X87" s="740"/>
      <c r="Y87" s="739"/>
      <c r="Z87" s="739"/>
      <c r="AA87" s="739"/>
      <c r="AB87" s="739"/>
      <c r="AC87" s="739"/>
      <c r="AD87" s="739"/>
      <c r="AE87" s="739"/>
      <c r="AF87" s="739"/>
      <c r="AG87" s="740"/>
      <c r="AH87" s="739"/>
      <c r="AI87" s="739"/>
      <c r="AJ87" s="739"/>
      <c r="AK87" s="739"/>
      <c r="AL87" s="739"/>
      <c r="AM87" s="739"/>
      <c r="AN87" s="739"/>
      <c r="AO87" s="739"/>
      <c r="AP87" s="740"/>
      <c r="AQ87" s="739"/>
      <c r="AR87" s="739"/>
      <c r="AS87" s="739"/>
      <c r="AT87" s="739"/>
      <c r="AU87" s="739"/>
      <c r="AV87" s="739"/>
      <c r="AW87" s="739"/>
      <c r="AX87" s="739"/>
      <c r="AY87" s="740"/>
      <c r="AZ87" s="739"/>
      <c r="BA87" s="739"/>
      <c r="BB87" s="739"/>
      <c r="BC87" s="739"/>
      <c r="BD87" s="739"/>
      <c r="BE87" s="739"/>
      <c r="BF87" s="739"/>
      <c r="BG87" s="739"/>
      <c r="BH87" s="740"/>
      <c r="BI87" s="739"/>
      <c r="BJ87" s="739"/>
      <c r="BK87" s="739"/>
      <c r="BL87" s="739"/>
      <c r="BM87" s="739"/>
      <c r="BN87" s="739"/>
      <c r="BO87" s="561"/>
      <c r="BP87" s="561"/>
      <c r="BQ87" s="561"/>
      <c r="BR87" s="561"/>
      <c r="BS87" s="561"/>
      <c r="BT87" s="561"/>
      <c r="BU87" s="561"/>
      <c r="BV87" s="561"/>
      <c r="BW87" s="561"/>
      <c r="BX87" s="561"/>
      <c r="BY87" s="561"/>
      <c r="BZ87" s="561"/>
      <c r="CA87" s="561"/>
      <c r="CB87" s="561"/>
      <c r="CC87" s="561"/>
      <c r="CD87" s="561"/>
      <c r="CE87" s="561"/>
      <c r="CF87" s="561"/>
      <c r="CG87" s="561"/>
      <c r="CH87" s="561"/>
      <c r="CI87" s="561"/>
      <c r="CJ87" s="561"/>
      <c r="CK87" s="561"/>
      <c r="CL87" s="561"/>
      <c r="CM87" s="561"/>
      <c r="CN87" s="561"/>
      <c r="CO87" s="561"/>
      <c r="CP87" s="561"/>
      <c r="CQ87" s="561"/>
      <c r="CR87" s="561"/>
      <c r="CS87" s="561"/>
      <c r="CT87" s="561"/>
      <c r="CU87" s="561"/>
      <c r="CV87" s="561"/>
      <c r="CW87" s="561"/>
      <c r="CX87" s="561"/>
      <c r="CY87" s="561"/>
      <c r="CZ87" s="561"/>
      <c r="DA87" s="561"/>
      <c r="DB87" s="561"/>
      <c r="DC87" s="561"/>
      <c r="DD87" s="561"/>
      <c r="DE87" s="561"/>
      <c r="DF87" s="561"/>
      <c r="DG87" s="561"/>
      <c r="DH87" s="561"/>
      <c r="DI87" s="561"/>
      <c r="DJ87" s="561"/>
      <c r="DK87" s="561"/>
      <c r="DL87" s="561"/>
      <c r="DM87" s="561"/>
      <c r="DN87" s="561"/>
      <c r="DO87" s="561"/>
      <c r="DP87" s="561"/>
      <c r="DQ87" s="561"/>
      <c r="DR87" s="561"/>
      <c r="DS87" s="561"/>
      <c r="DT87" s="561"/>
      <c r="DU87" s="561"/>
      <c r="DV87" s="561"/>
      <c r="DW87" s="561"/>
      <c r="DX87" s="11"/>
      <c r="DY87" s="11"/>
      <c r="DZ87" s="561"/>
      <c r="EA87" s="561"/>
      <c r="EB87" s="561"/>
      <c r="EC87" s="561"/>
      <c r="ED87" s="561"/>
      <c r="EE87" s="561"/>
      <c r="EF87" s="561"/>
      <c r="EG87" s="561"/>
      <c r="EH87" s="561"/>
      <c r="EI87" s="561"/>
      <c r="EJ87" s="561"/>
      <c r="EK87" s="561"/>
      <c r="EL87" s="561"/>
      <c r="EM87" s="561"/>
      <c r="EN87" s="561"/>
    </row>
    <row r="88" spans="1:144" ht="15" thickBot="1" x14ac:dyDescent="0.25">
      <c r="A88" s="561"/>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561"/>
      <c r="BE88" s="561"/>
      <c r="BF88" s="561"/>
      <c r="BG88" s="561"/>
      <c r="BH88" s="561"/>
      <c r="BI88" s="561"/>
      <c r="BJ88" s="561"/>
      <c r="BK88" s="561"/>
      <c r="BL88" s="561"/>
      <c r="BM88" s="561"/>
      <c r="BN88" s="561"/>
      <c r="BO88" s="561"/>
      <c r="BP88" s="561"/>
      <c r="BQ88" s="561"/>
      <c r="BR88" s="561"/>
      <c r="BS88" s="561"/>
      <c r="BT88" s="561"/>
      <c r="BU88" s="561"/>
      <c r="BV88" s="561"/>
      <c r="BW88" s="561"/>
      <c r="BX88" s="561"/>
      <c r="BY88" s="561"/>
      <c r="BZ88" s="561"/>
      <c r="CA88" s="561"/>
      <c r="CB88" s="561"/>
      <c r="CC88" s="561"/>
      <c r="CD88" s="561"/>
      <c r="CE88" s="561"/>
      <c r="CF88" s="561"/>
      <c r="CG88" s="561"/>
      <c r="CH88" s="561"/>
      <c r="CI88" s="561"/>
      <c r="CJ88" s="561"/>
      <c r="CK88" s="561"/>
      <c r="CL88" s="561"/>
      <c r="CM88" s="561"/>
      <c r="CN88" s="561"/>
      <c r="CO88" s="561"/>
      <c r="CP88" s="561"/>
      <c r="CQ88" s="561"/>
      <c r="CR88" s="561"/>
      <c r="CS88" s="561"/>
      <c r="CT88" s="561"/>
      <c r="CU88" s="561"/>
      <c r="CV88" s="561"/>
      <c r="CW88" s="561"/>
      <c r="CX88" s="561"/>
      <c r="CY88" s="561"/>
      <c r="CZ88" s="561"/>
      <c r="DA88" s="561"/>
      <c r="DB88" s="561"/>
      <c r="DC88" s="561"/>
      <c r="DD88" s="561"/>
      <c r="DE88" s="561"/>
      <c r="DF88" s="561"/>
      <c r="DG88" s="561"/>
      <c r="DH88" s="561"/>
      <c r="DI88" s="561"/>
      <c r="DJ88" s="561"/>
      <c r="DK88" s="561"/>
      <c r="DL88" s="561"/>
      <c r="DM88" s="561"/>
      <c r="DN88" s="561"/>
      <c r="DO88" s="561"/>
      <c r="DP88" s="561"/>
      <c r="DQ88" s="561"/>
      <c r="DR88" s="561"/>
      <c r="DS88" s="561"/>
      <c r="DT88" s="561"/>
      <c r="DU88" s="561"/>
      <c r="DV88" s="561"/>
      <c r="DW88" s="561"/>
      <c r="DX88" s="11"/>
      <c r="DY88" s="11"/>
      <c r="DZ88" s="561"/>
      <c r="EA88" s="561"/>
      <c r="EB88" s="561"/>
      <c r="EC88" s="561"/>
      <c r="ED88" s="561"/>
      <c r="EE88" s="561"/>
      <c r="EF88" s="561"/>
      <c r="EG88" s="561"/>
      <c r="EH88" s="561"/>
      <c r="EI88" s="561"/>
      <c r="EJ88" s="561"/>
      <c r="EK88" s="561"/>
      <c r="EL88" s="561"/>
      <c r="EM88" s="561"/>
      <c r="EN88" s="561"/>
    </row>
    <row r="89" spans="1:144" x14ac:dyDescent="0.2">
      <c r="A89" s="561"/>
      <c r="B89" s="891" t="s">
        <v>2039</v>
      </c>
      <c r="C89" s="892"/>
      <c r="D89" s="892"/>
      <c r="E89" s="892"/>
      <c r="F89" s="892"/>
      <c r="G89" s="892"/>
      <c r="H89" s="892"/>
      <c r="I89" s="892"/>
      <c r="J89" s="892"/>
      <c r="K89" s="892"/>
      <c r="L89" s="892"/>
      <c r="M89" s="893"/>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561"/>
      <c r="BE89" s="561"/>
      <c r="BF89" s="561"/>
      <c r="BG89" s="561"/>
      <c r="BH89" s="561"/>
      <c r="BI89" s="561"/>
      <c r="BJ89" s="561"/>
      <c r="BK89" s="561"/>
      <c r="BL89" s="561"/>
      <c r="BM89" s="561"/>
      <c r="BN89" s="561"/>
      <c r="BO89" s="561"/>
      <c r="BP89" s="561"/>
      <c r="BQ89" s="561"/>
      <c r="BR89" s="561"/>
      <c r="BS89" s="561"/>
      <c r="BT89" s="561"/>
      <c r="BU89" s="561"/>
      <c r="BV89" s="561"/>
      <c r="BW89" s="561"/>
      <c r="BX89" s="561"/>
      <c r="BY89" s="561"/>
      <c r="BZ89" s="561"/>
      <c r="CA89" s="561"/>
      <c r="CB89" s="561"/>
      <c r="CC89" s="561"/>
      <c r="CD89" s="561"/>
      <c r="CE89" s="561"/>
      <c r="CF89" s="561"/>
      <c r="CG89" s="561"/>
      <c r="CH89" s="561"/>
      <c r="CI89" s="561"/>
      <c r="CJ89" s="561"/>
      <c r="CK89" s="561"/>
      <c r="CL89" s="561"/>
      <c r="CM89" s="561"/>
      <c r="CN89" s="561"/>
      <c r="CO89" s="561"/>
      <c r="CP89" s="561"/>
      <c r="CQ89" s="561"/>
      <c r="CR89" s="561"/>
      <c r="CS89" s="561"/>
      <c r="CT89" s="561"/>
      <c r="CU89" s="561"/>
      <c r="CV89" s="561"/>
      <c r="CW89" s="561"/>
      <c r="CX89" s="561"/>
      <c r="CY89" s="561"/>
      <c r="CZ89" s="561"/>
      <c r="DA89" s="561"/>
      <c r="DB89" s="561"/>
      <c r="DC89" s="561"/>
      <c r="DD89" s="561"/>
      <c r="DE89" s="561"/>
      <c r="DF89" s="561"/>
      <c r="DG89" s="561"/>
      <c r="DH89" s="561"/>
      <c r="DI89" s="561"/>
      <c r="DJ89" s="561"/>
      <c r="DK89" s="561"/>
      <c r="DL89" s="561"/>
      <c r="DM89" s="561"/>
      <c r="DN89" s="561"/>
      <c r="DO89" s="561"/>
      <c r="DP89" s="561"/>
      <c r="DQ89" s="561"/>
      <c r="DR89" s="561"/>
      <c r="DS89" s="561"/>
      <c r="DT89" s="561"/>
      <c r="DU89" s="561"/>
      <c r="DV89" s="561"/>
      <c r="DW89" s="561"/>
      <c r="DX89" s="11"/>
      <c r="DY89" s="11"/>
      <c r="DZ89" s="561"/>
      <c r="EA89" s="561"/>
      <c r="EB89" s="561"/>
      <c r="EC89" s="561"/>
      <c r="ED89" s="561"/>
      <c r="EE89" s="561"/>
      <c r="EF89" s="561"/>
      <c r="EG89" s="561"/>
      <c r="EH89" s="561"/>
      <c r="EI89" s="561"/>
      <c r="EJ89" s="561"/>
      <c r="EK89" s="561"/>
      <c r="EL89" s="561"/>
      <c r="EM89" s="561"/>
      <c r="EN89" s="561"/>
    </row>
    <row r="90" spans="1:144" x14ac:dyDescent="0.2">
      <c r="A90" s="561"/>
      <c r="B90" s="741" t="s">
        <v>294</v>
      </c>
      <c r="C90" s="894" t="s">
        <v>295</v>
      </c>
      <c r="D90" s="895"/>
      <c r="E90" s="895"/>
      <c r="F90" s="895"/>
      <c r="G90" s="895"/>
      <c r="H90" s="895"/>
      <c r="I90" s="895"/>
      <c r="J90" s="895"/>
      <c r="K90" s="895"/>
      <c r="L90" s="895"/>
      <c r="M90" s="896"/>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561"/>
      <c r="BE90" s="561"/>
      <c r="BF90" s="561"/>
      <c r="BG90" s="561"/>
      <c r="BH90" s="561"/>
      <c r="BI90" s="561"/>
      <c r="BJ90" s="561"/>
      <c r="BK90" s="561"/>
      <c r="BL90" s="561"/>
      <c r="BM90" s="561"/>
      <c r="BN90" s="561"/>
      <c r="BO90" s="561"/>
      <c r="BP90" s="561"/>
      <c r="BQ90" s="561"/>
      <c r="BR90" s="561"/>
      <c r="BS90" s="561"/>
      <c r="BT90" s="561"/>
      <c r="BU90" s="561"/>
      <c r="BV90" s="561"/>
      <c r="BW90" s="561"/>
      <c r="BX90" s="561"/>
      <c r="BY90" s="561"/>
      <c r="BZ90" s="561"/>
      <c r="CA90" s="561"/>
      <c r="CB90" s="561"/>
      <c r="CC90" s="561"/>
      <c r="CD90" s="561"/>
      <c r="CE90" s="561"/>
      <c r="CF90" s="561"/>
      <c r="CG90" s="561"/>
      <c r="CH90" s="561"/>
      <c r="CI90" s="561"/>
      <c r="CJ90" s="561"/>
      <c r="CK90" s="561"/>
      <c r="CL90" s="561"/>
      <c r="CM90" s="561"/>
      <c r="CN90" s="561"/>
      <c r="CO90" s="561"/>
      <c r="CP90" s="561"/>
      <c r="CQ90" s="561"/>
      <c r="CR90" s="561"/>
      <c r="CS90" s="561"/>
      <c r="CT90" s="561"/>
      <c r="CU90" s="561"/>
      <c r="CV90" s="561"/>
      <c r="CW90" s="561"/>
      <c r="CX90" s="561"/>
      <c r="CY90" s="561"/>
      <c r="CZ90" s="561"/>
      <c r="DA90" s="561"/>
      <c r="DB90" s="561"/>
      <c r="DC90" s="561"/>
      <c r="DD90" s="561"/>
      <c r="DE90" s="561"/>
      <c r="DF90" s="561"/>
      <c r="DG90" s="561"/>
      <c r="DH90" s="561"/>
      <c r="DI90" s="561"/>
      <c r="DJ90" s="561"/>
      <c r="DK90" s="561"/>
      <c r="DL90" s="561"/>
      <c r="DM90" s="561"/>
      <c r="DN90" s="561"/>
      <c r="DO90" s="561"/>
      <c r="DP90" s="561"/>
      <c r="DQ90" s="561"/>
      <c r="DR90" s="561"/>
      <c r="DS90" s="561"/>
      <c r="DT90" s="561"/>
      <c r="DU90" s="561"/>
      <c r="DV90" s="561"/>
      <c r="DW90" s="561"/>
      <c r="DX90" s="11"/>
      <c r="DY90" s="11"/>
      <c r="DZ90" s="561"/>
      <c r="EA90" s="561"/>
      <c r="EB90" s="561"/>
      <c r="EC90" s="561"/>
      <c r="ED90" s="561"/>
      <c r="EE90" s="561"/>
      <c r="EF90" s="561"/>
      <c r="EG90" s="561"/>
      <c r="EH90" s="561"/>
      <c r="EI90" s="561"/>
      <c r="EJ90" s="561"/>
      <c r="EK90" s="561"/>
      <c r="EL90" s="561"/>
      <c r="EM90" s="561"/>
      <c r="EN90" s="561"/>
    </row>
    <row r="91" spans="1:144" x14ac:dyDescent="0.2">
      <c r="A91" s="561"/>
      <c r="B91" s="733" t="s">
        <v>296</v>
      </c>
      <c r="C91" s="458" t="str">
        <f>$C$9</f>
        <v>Expenditure</v>
      </c>
      <c r="D91" s="734"/>
      <c r="E91" s="734"/>
      <c r="F91" s="734"/>
      <c r="G91" s="734"/>
      <c r="H91" s="734"/>
      <c r="I91" s="734"/>
      <c r="J91" s="734"/>
      <c r="K91" s="734"/>
      <c r="L91" s="734"/>
      <c r="M91" s="735"/>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1"/>
      <c r="AL91" s="561"/>
      <c r="AM91" s="561"/>
      <c r="AN91" s="561"/>
      <c r="AO91" s="561"/>
      <c r="AP91" s="561"/>
      <c r="AQ91" s="561"/>
      <c r="AR91" s="561"/>
      <c r="AS91" s="561"/>
      <c r="AT91" s="561"/>
      <c r="AU91" s="561"/>
      <c r="AV91" s="561"/>
      <c r="AW91" s="561"/>
      <c r="AX91" s="561"/>
      <c r="AY91" s="561"/>
      <c r="AZ91" s="561"/>
      <c r="BA91" s="561"/>
      <c r="BB91" s="561"/>
      <c r="BC91" s="561"/>
      <c r="BD91" s="561"/>
      <c r="BE91" s="561"/>
      <c r="BF91" s="561"/>
      <c r="BG91" s="561"/>
      <c r="BH91" s="561"/>
      <c r="BI91" s="561"/>
      <c r="BJ91" s="561"/>
      <c r="BK91" s="561"/>
      <c r="BL91" s="561"/>
      <c r="BM91" s="561"/>
      <c r="BN91" s="561"/>
      <c r="BO91" s="561"/>
      <c r="BP91" s="561"/>
      <c r="BQ91" s="561"/>
      <c r="BR91" s="561"/>
      <c r="BS91" s="561"/>
      <c r="BT91" s="561"/>
      <c r="BU91" s="561"/>
      <c r="BV91" s="561"/>
      <c r="BW91" s="561"/>
      <c r="BX91" s="561"/>
      <c r="BY91" s="561"/>
      <c r="BZ91" s="561"/>
      <c r="CA91" s="561"/>
      <c r="CB91" s="561"/>
      <c r="CC91" s="561"/>
      <c r="CD91" s="561"/>
      <c r="CE91" s="561"/>
      <c r="CF91" s="561"/>
      <c r="CG91" s="561"/>
      <c r="CH91" s="561"/>
      <c r="CI91" s="561"/>
      <c r="CJ91" s="561"/>
      <c r="CK91" s="561"/>
      <c r="CL91" s="561"/>
      <c r="CM91" s="561"/>
      <c r="CN91" s="561"/>
      <c r="CO91" s="561"/>
      <c r="CP91" s="561"/>
      <c r="CQ91" s="561"/>
      <c r="CR91" s="561"/>
      <c r="CS91" s="561"/>
      <c r="CT91" s="561"/>
      <c r="CU91" s="561"/>
      <c r="CV91" s="561"/>
      <c r="CW91" s="561"/>
      <c r="CX91" s="561"/>
      <c r="CY91" s="561"/>
      <c r="CZ91" s="561"/>
      <c r="DA91" s="561"/>
      <c r="DB91" s="561"/>
      <c r="DC91" s="561"/>
      <c r="DD91" s="561"/>
      <c r="DE91" s="561"/>
      <c r="DF91" s="561"/>
      <c r="DG91" s="561"/>
      <c r="DH91" s="561"/>
      <c r="DI91" s="561"/>
      <c r="DJ91" s="561"/>
      <c r="DK91" s="561"/>
      <c r="DL91" s="561"/>
      <c r="DM91" s="561"/>
      <c r="DN91" s="561"/>
      <c r="DO91" s="561"/>
      <c r="DP91" s="561"/>
      <c r="DQ91" s="561"/>
      <c r="DR91" s="561"/>
      <c r="DS91" s="561"/>
      <c r="DT91" s="561"/>
      <c r="DU91" s="561"/>
      <c r="DV91" s="561"/>
      <c r="DW91" s="561"/>
      <c r="DX91" s="11"/>
      <c r="DY91" s="11"/>
      <c r="DZ91" s="561"/>
      <c r="EA91" s="561"/>
      <c r="EB91" s="561"/>
      <c r="EC91" s="561"/>
      <c r="ED91" s="561"/>
      <c r="EE91" s="561"/>
      <c r="EF91" s="561"/>
      <c r="EG91" s="561"/>
      <c r="EH91" s="561"/>
      <c r="EI91" s="561"/>
      <c r="EJ91" s="561"/>
      <c r="EK91" s="561"/>
      <c r="EL91" s="561"/>
      <c r="EM91" s="561"/>
      <c r="EN91" s="561"/>
    </row>
    <row r="92" spans="1:144" x14ac:dyDescent="0.2">
      <c r="A92" s="561"/>
      <c r="B92" s="201">
        <v>11</v>
      </c>
      <c r="C92" s="816" t="s">
        <v>2040</v>
      </c>
      <c r="D92" s="817"/>
      <c r="E92" s="817"/>
      <c r="F92" s="817"/>
      <c r="G92" s="817"/>
      <c r="H92" s="817"/>
      <c r="I92" s="817"/>
      <c r="J92" s="817"/>
      <c r="K92" s="817"/>
      <c r="L92" s="817"/>
      <c r="M92" s="818"/>
      <c r="N92" s="561"/>
      <c r="O92" s="561"/>
      <c r="P92" s="561"/>
      <c r="Q92" s="561"/>
      <c r="R92" s="561"/>
      <c r="S92" s="561"/>
      <c r="T92" s="561"/>
      <c r="U92" s="561"/>
      <c r="V92" s="561"/>
      <c r="W92" s="561"/>
      <c r="X92" s="561"/>
      <c r="Y92" s="561"/>
      <c r="Z92" s="561"/>
      <c r="AA92" s="561"/>
      <c r="AB92" s="561"/>
      <c r="AC92" s="561"/>
      <c r="AD92" s="561"/>
      <c r="AE92" s="561"/>
      <c r="AF92" s="561"/>
      <c r="AG92" s="561"/>
      <c r="AH92" s="561"/>
      <c r="AI92" s="561"/>
      <c r="AJ92" s="561"/>
      <c r="AK92" s="561"/>
      <c r="AL92" s="561"/>
      <c r="AM92" s="561"/>
      <c r="AN92" s="561"/>
      <c r="AO92" s="561"/>
      <c r="AP92" s="561"/>
      <c r="AQ92" s="561"/>
      <c r="AR92" s="561"/>
      <c r="AS92" s="561"/>
      <c r="AT92" s="561"/>
      <c r="AU92" s="561"/>
      <c r="AV92" s="561"/>
      <c r="AW92" s="561"/>
      <c r="AX92" s="561"/>
      <c r="AY92" s="561"/>
      <c r="AZ92" s="561"/>
      <c r="BA92" s="561"/>
      <c r="BB92" s="561"/>
      <c r="BC92" s="561"/>
      <c r="BD92" s="561"/>
      <c r="BE92" s="561"/>
      <c r="BF92" s="561"/>
      <c r="BG92" s="561"/>
      <c r="BH92" s="561"/>
      <c r="BI92" s="561"/>
      <c r="BJ92" s="561"/>
      <c r="BK92" s="561"/>
      <c r="BL92" s="561"/>
      <c r="BM92" s="561"/>
      <c r="BN92" s="561"/>
      <c r="BO92" s="561"/>
      <c r="BP92" s="561"/>
      <c r="BQ92" s="561"/>
      <c r="BR92" s="561"/>
      <c r="BS92" s="561"/>
      <c r="BT92" s="561"/>
      <c r="BU92" s="561"/>
      <c r="BV92" s="561"/>
      <c r="BW92" s="561"/>
      <c r="BX92" s="561"/>
      <c r="BY92" s="561"/>
      <c r="BZ92" s="561"/>
      <c r="CA92" s="561"/>
      <c r="CB92" s="561"/>
      <c r="CC92" s="561"/>
      <c r="CD92" s="561"/>
      <c r="CE92" s="561"/>
      <c r="CF92" s="561"/>
      <c r="CG92" s="561"/>
      <c r="CH92" s="561"/>
      <c r="CI92" s="561"/>
      <c r="CJ92" s="561"/>
      <c r="CK92" s="561"/>
      <c r="CL92" s="561"/>
      <c r="CM92" s="561"/>
      <c r="CN92" s="561"/>
      <c r="CO92" s="561"/>
      <c r="CP92" s="561"/>
      <c r="CQ92" s="561"/>
      <c r="CR92" s="561"/>
      <c r="CS92" s="561"/>
      <c r="CT92" s="561"/>
      <c r="CU92" s="561"/>
      <c r="CV92" s="561"/>
      <c r="CW92" s="561"/>
      <c r="CX92" s="561"/>
      <c r="CY92" s="561"/>
      <c r="CZ92" s="561"/>
      <c r="DA92" s="561"/>
      <c r="DB92" s="561"/>
      <c r="DC92" s="561"/>
      <c r="DD92" s="561"/>
      <c r="DE92" s="561"/>
      <c r="DF92" s="561"/>
      <c r="DG92" s="561"/>
      <c r="DH92" s="561"/>
      <c r="DI92" s="561"/>
      <c r="DJ92" s="561"/>
      <c r="DK92" s="561"/>
      <c r="DL92" s="561"/>
      <c r="DM92" s="561"/>
      <c r="DN92" s="561"/>
      <c r="DO92" s="561"/>
      <c r="DP92" s="561"/>
      <c r="DQ92" s="561"/>
      <c r="DR92" s="561"/>
      <c r="DS92" s="561"/>
      <c r="DT92" s="561"/>
      <c r="DU92" s="561"/>
      <c r="DV92" s="561"/>
      <c r="DW92" s="561"/>
      <c r="DX92" s="11"/>
      <c r="DY92" s="11"/>
      <c r="DZ92" s="561"/>
      <c r="EA92" s="561"/>
      <c r="EB92" s="561"/>
      <c r="EC92" s="561"/>
      <c r="ED92" s="561"/>
      <c r="EE92" s="561"/>
      <c r="EF92" s="561"/>
      <c r="EG92" s="561"/>
      <c r="EH92" s="561"/>
      <c r="EI92" s="561"/>
      <c r="EJ92" s="561"/>
      <c r="EK92" s="561"/>
      <c r="EL92" s="561"/>
      <c r="EM92" s="561"/>
      <c r="EN92" s="561"/>
    </row>
    <row r="93" spans="1:144" x14ac:dyDescent="0.2">
      <c r="A93" s="561"/>
      <c r="B93" s="201">
        <v>12</v>
      </c>
      <c r="C93" s="873" t="s">
        <v>2041</v>
      </c>
      <c r="D93" s="874"/>
      <c r="E93" s="874"/>
      <c r="F93" s="874"/>
      <c r="G93" s="874"/>
      <c r="H93" s="874"/>
      <c r="I93" s="874"/>
      <c r="J93" s="874"/>
      <c r="K93" s="874"/>
      <c r="L93" s="874"/>
      <c r="M93" s="875"/>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61"/>
      <c r="AL93" s="561"/>
      <c r="AM93" s="561"/>
      <c r="AN93" s="561"/>
      <c r="AO93" s="561"/>
      <c r="AP93" s="561"/>
      <c r="AQ93" s="561"/>
      <c r="AR93" s="561"/>
      <c r="AS93" s="561"/>
      <c r="AT93" s="561"/>
      <c r="AU93" s="561"/>
      <c r="AV93" s="561"/>
      <c r="AW93" s="561"/>
      <c r="AX93" s="561"/>
      <c r="AY93" s="561"/>
      <c r="AZ93" s="561"/>
      <c r="BA93" s="561"/>
      <c r="BB93" s="561"/>
      <c r="BC93" s="561"/>
      <c r="BD93" s="561"/>
      <c r="BE93" s="561"/>
      <c r="BF93" s="561"/>
      <c r="BG93" s="561"/>
      <c r="BH93" s="561"/>
      <c r="BI93" s="561"/>
      <c r="BJ93" s="561"/>
      <c r="BK93" s="561"/>
      <c r="BL93" s="561"/>
      <c r="BM93" s="561"/>
      <c r="BN93" s="561"/>
      <c r="BO93" s="561"/>
      <c r="BP93" s="561"/>
      <c r="BQ93" s="561"/>
      <c r="BR93" s="561"/>
      <c r="BS93" s="561"/>
      <c r="BT93" s="561"/>
      <c r="BU93" s="561"/>
      <c r="BV93" s="561"/>
      <c r="BW93" s="561"/>
      <c r="BX93" s="561"/>
      <c r="BY93" s="561"/>
      <c r="BZ93" s="561"/>
      <c r="CA93" s="561"/>
      <c r="CB93" s="561"/>
      <c r="CC93" s="561"/>
      <c r="CD93" s="561"/>
      <c r="CE93" s="561"/>
      <c r="CF93" s="561"/>
      <c r="CG93" s="561"/>
      <c r="CH93" s="561"/>
      <c r="CI93" s="561"/>
      <c r="CJ93" s="561"/>
      <c r="CK93" s="561"/>
      <c r="CL93" s="561"/>
      <c r="CM93" s="561"/>
      <c r="CN93" s="561"/>
      <c r="CO93" s="561"/>
      <c r="CP93" s="561"/>
      <c r="CQ93" s="561"/>
      <c r="CR93" s="561"/>
      <c r="CS93" s="561"/>
      <c r="CT93" s="561"/>
      <c r="CU93" s="561"/>
      <c r="CV93" s="561"/>
      <c r="CW93" s="561"/>
      <c r="CX93" s="561"/>
      <c r="CY93" s="561"/>
      <c r="CZ93" s="561"/>
      <c r="DA93" s="561"/>
      <c r="DB93" s="561"/>
      <c r="DC93" s="561"/>
      <c r="DD93" s="561"/>
      <c r="DE93" s="561"/>
      <c r="DF93" s="561"/>
      <c r="DG93" s="561"/>
      <c r="DH93" s="561"/>
      <c r="DI93" s="561"/>
      <c r="DJ93" s="561"/>
      <c r="DK93" s="561"/>
      <c r="DL93" s="561"/>
      <c r="DM93" s="561"/>
      <c r="DN93" s="561"/>
      <c r="DO93" s="561"/>
      <c r="DP93" s="561"/>
      <c r="DQ93" s="561"/>
      <c r="DR93" s="561"/>
      <c r="DS93" s="561"/>
      <c r="DT93" s="561"/>
      <c r="DU93" s="561"/>
      <c r="DV93" s="561"/>
      <c r="DW93" s="561"/>
      <c r="DX93" s="11"/>
      <c r="DY93" s="11"/>
      <c r="DZ93" s="561"/>
      <c r="EA93" s="561"/>
      <c r="EB93" s="561"/>
      <c r="EC93" s="561"/>
      <c r="ED93" s="561"/>
      <c r="EE93" s="561"/>
      <c r="EF93" s="561"/>
      <c r="EG93" s="561"/>
      <c r="EH93" s="561"/>
      <c r="EI93" s="561"/>
      <c r="EJ93" s="561"/>
      <c r="EK93" s="561"/>
      <c r="EL93" s="561"/>
      <c r="EM93" s="561"/>
      <c r="EN93" s="561"/>
    </row>
    <row r="94" spans="1:144" ht="15" thickBot="1" x14ac:dyDescent="0.25">
      <c r="A94" s="561"/>
      <c r="B94" s="560">
        <v>13</v>
      </c>
      <c r="C94" s="882" t="s">
        <v>2042</v>
      </c>
      <c r="D94" s="883"/>
      <c r="E94" s="883"/>
      <c r="F94" s="883"/>
      <c r="G94" s="883"/>
      <c r="H94" s="883"/>
      <c r="I94" s="883"/>
      <c r="J94" s="883"/>
      <c r="K94" s="883"/>
      <c r="L94" s="883"/>
      <c r="M94" s="884"/>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561"/>
      <c r="BE94" s="561"/>
      <c r="BF94" s="561"/>
      <c r="BG94" s="561"/>
      <c r="BH94" s="561"/>
      <c r="BI94" s="561"/>
      <c r="BJ94" s="561"/>
      <c r="BK94" s="561"/>
      <c r="BL94" s="561"/>
      <c r="BM94" s="561"/>
      <c r="BN94" s="561"/>
      <c r="BO94" s="561"/>
      <c r="BP94" s="561"/>
      <c r="BQ94" s="561"/>
      <c r="BR94" s="561"/>
      <c r="BS94" s="561"/>
      <c r="BT94" s="561"/>
      <c r="BU94" s="561"/>
      <c r="BV94" s="561"/>
      <c r="BW94" s="561"/>
      <c r="BX94" s="561"/>
      <c r="BY94" s="561"/>
      <c r="BZ94" s="561"/>
      <c r="CA94" s="561"/>
      <c r="CB94" s="561"/>
      <c r="CC94" s="561"/>
      <c r="CD94" s="561"/>
      <c r="CE94" s="561"/>
      <c r="CF94" s="561"/>
      <c r="CG94" s="561"/>
      <c r="CH94" s="561"/>
      <c r="CI94" s="561"/>
      <c r="CJ94" s="561"/>
      <c r="CK94" s="561"/>
      <c r="CL94" s="561"/>
      <c r="CM94" s="561"/>
      <c r="CN94" s="561"/>
      <c r="CO94" s="561"/>
      <c r="CP94" s="561"/>
      <c r="CQ94" s="561"/>
      <c r="CR94" s="561"/>
      <c r="CS94" s="561"/>
      <c r="CT94" s="561"/>
      <c r="CU94" s="561"/>
      <c r="CV94" s="561"/>
      <c r="CW94" s="561"/>
      <c r="CX94" s="561"/>
      <c r="CY94" s="561"/>
      <c r="CZ94" s="561"/>
      <c r="DA94" s="561"/>
      <c r="DB94" s="561"/>
      <c r="DC94" s="561"/>
      <c r="DD94" s="561"/>
      <c r="DE94" s="561"/>
      <c r="DF94" s="561"/>
      <c r="DG94" s="561"/>
      <c r="DH94" s="561"/>
      <c r="DI94" s="561"/>
      <c r="DJ94" s="561"/>
      <c r="DK94" s="561"/>
      <c r="DL94" s="561"/>
      <c r="DM94" s="561"/>
      <c r="DN94" s="561"/>
      <c r="DO94" s="561"/>
      <c r="DP94" s="561"/>
      <c r="DQ94" s="561"/>
      <c r="DR94" s="561"/>
      <c r="DS94" s="561"/>
      <c r="DT94" s="561"/>
      <c r="DU94" s="561"/>
      <c r="DV94" s="561"/>
      <c r="DW94" s="561"/>
      <c r="DX94" s="11"/>
      <c r="DY94" s="11"/>
      <c r="DZ94" s="561"/>
      <c r="EA94" s="561"/>
      <c r="EB94" s="561"/>
      <c r="EC94" s="561"/>
      <c r="ED94" s="561"/>
      <c r="EE94" s="561"/>
      <c r="EF94" s="561"/>
      <c r="EG94" s="561"/>
      <c r="EH94" s="561"/>
      <c r="EI94" s="561"/>
      <c r="EJ94" s="561"/>
      <c r="EK94" s="561"/>
      <c r="EL94" s="561"/>
      <c r="EM94" s="561"/>
      <c r="EN94" s="561"/>
    </row>
    <row r="95" spans="1:144" x14ac:dyDescent="0.2">
      <c r="A95" s="561"/>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561"/>
      <c r="AH95" s="561"/>
      <c r="AI95" s="561"/>
      <c r="AJ95" s="561"/>
      <c r="AK95" s="561"/>
      <c r="AL95" s="561"/>
      <c r="AM95" s="561"/>
      <c r="AN95" s="561"/>
      <c r="AO95" s="561"/>
      <c r="AP95" s="561"/>
      <c r="AQ95" s="561"/>
      <c r="AR95" s="561"/>
      <c r="AS95" s="561"/>
      <c r="AT95" s="561"/>
      <c r="AU95" s="561"/>
      <c r="AV95" s="561"/>
      <c r="AW95" s="561"/>
      <c r="AX95" s="561"/>
      <c r="AY95" s="561"/>
      <c r="AZ95" s="561"/>
      <c r="BA95" s="561"/>
      <c r="BB95" s="561"/>
      <c r="BC95" s="561"/>
      <c r="BD95" s="561"/>
      <c r="BE95" s="561"/>
      <c r="BF95" s="561"/>
      <c r="BG95" s="561"/>
      <c r="BH95" s="561"/>
      <c r="BI95" s="561"/>
      <c r="BJ95" s="561"/>
      <c r="BK95" s="561"/>
      <c r="BL95" s="561"/>
      <c r="BM95" s="561"/>
      <c r="BN95" s="561"/>
      <c r="BO95" s="561"/>
      <c r="BP95" s="561"/>
      <c r="BQ95" s="561"/>
      <c r="BR95" s="561"/>
      <c r="BS95" s="561"/>
      <c r="BT95" s="561"/>
      <c r="BU95" s="561"/>
      <c r="BV95" s="561"/>
      <c r="BW95" s="561"/>
      <c r="BX95" s="561"/>
      <c r="BY95" s="561"/>
      <c r="BZ95" s="561"/>
      <c r="CA95" s="561"/>
      <c r="CB95" s="561"/>
      <c r="CC95" s="561"/>
      <c r="CD95" s="561"/>
      <c r="CE95" s="561"/>
      <c r="CF95" s="561"/>
      <c r="CG95" s="561"/>
      <c r="CH95" s="561"/>
      <c r="CI95" s="561"/>
      <c r="CJ95" s="561"/>
      <c r="CK95" s="561"/>
      <c r="CL95" s="561"/>
      <c r="CM95" s="561"/>
      <c r="CN95" s="561"/>
      <c r="CO95" s="561"/>
      <c r="CP95" s="561"/>
      <c r="CQ95" s="561"/>
      <c r="CR95" s="561"/>
      <c r="CS95" s="561"/>
      <c r="CT95" s="561"/>
      <c r="CU95" s="561"/>
      <c r="CV95" s="561"/>
      <c r="CW95" s="561"/>
      <c r="CX95" s="561"/>
      <c r="CY95" s="561"/>
      <c r="CZ95" s="561"/>
      <c r="DA95" s="561"/>
      <c r="DB95" s="561"/>
      <c r="DC95" s="561"/>
      <c r="DD95" s="561"/>
      <c r="DE95" s="561"/>
      <c r="DF95" s="561"/>
      <c r="DG95" s="561"/>
      <c r="DH95" s="561"/>
      <c r="DI95" s="561"/>
      <c r="DJ95" s="561"/>
      <c r="DK95" s="561"/>
      <c r="DL95" s="561"/>
      <c r="DM95" s="561"/>
      <c r="DN95" s="561"/>
      <c r="DO95" s="561"/>
      <c r="DP95" s="561"/>
      <c r="DQ95" s="561"/>
      <c r="DR95" s="561"/>
      <c r="DS95" s="561"/>
      <c r="DT95" s="561"/>
      <c r="DU95" s="561"/>
      <c r="DV95" s="561"/>
      <c r="DW95" s="561"/>
      <c r="DX95" s="11"/>
      <c r="DY95" s="11"/>
      <c r="DZ95" s="561"/>
      <c r="EA95" s="561"/>
      <c r="EB95" s="561"/>
      <c r="EC95" s="561"/>
      <c r="ED95" s="561"/>
      <c r="EE95" s="561"/>
      <c r="EF95" s="561"/>
      <c r="EG95" s="561"/>
      <c r="EH95" s="561"/>
      <c r="EI95" s="561"/>
      <c r="EJ95" s="561"/>
      <c r="EK95" s="561"/>
      <c r="EL95" s="561"/>
      <c r="EM95" s="561"/>
      <c r="EN95" s="561"/>
    </row>
  </sheetData>
  <mergeCells count="115">
    <mergeCell ref="C94:M94"/>
    <mergeCell ref="C86:M86"/>
    <mergeCell ref="C87:M87"/>
    <mergeCell ref="B89:M89"/>
    <mergeCell ref="C90:M90"/>
    <mergeCell ref="C92:M92"/>
    <mergeCell ref="C93:M93"/>
    <mergeCell ref="C79:M79"/>
    <mergeCell ref="C80:M80"/>
    <mergeCell ref="C81:M81"/>
    <mergeCell ref="C82:M82"/>
    <mergeCell ref="C84:M84"/>
    <mergeCell ref="C85:M85"/>
    <mergeCell ref="C71:M71"/>
    <mergeCell ref="C72:M72"/>
    <mergeCell ref="C74:M74"/>
    <mergeCell ref="C76:M76"/>
    <mergeCell ref="C77:M77"/>
    <mergeCell ref="C78:M78"/>
    <mergeCell ref="C65:M65"/>
    <mergeCell ref="C66:M66"/>
    <mergeCell ref="C67:M67"/>
    <mergeCell ref="C68:M68"/>
    <mergeCell ref="C69:M69"/>
    <mergeCell ref="C70:M70"/>
    <mergeCell ref="C59:M59"/>
    <mergeCell ref="C60:M60"/>
    <mergeCell ref="C61:M61"/>
    <mergeCell ref="C62:M62"/>
    <mergeCell ref="C63:M63"/>
    <mergeCell ref="C64:M64"/>
    <mergeCell ref="EA7:ED7"/>
    <mergeCell ref="EE7:EM7"/>
    <mergeCell ref="B52:M52"/>
    <mergeCell ref="B54:M54"/>
    <mergeCell ref="C56:M56"/>
    <mergeCell ref="C58:M58"/>
    <mergeCell ref="BR7:BZ7"/>
    <mergeCell ref="CA7:CI7"/>
    <mergeCell ref="CJ7:CR7"/>
    <mergeCell ref="CS7:DA7"/>
    <mergeCell ref="DB7:DJ7"/>
    <mergeCell ref="DK7:DS7"/>
    <mergeCell ref="EI4:EL4"/>
    <mergeCell ref="EM4:EM5"/>
    <mergeCell ref="B7:F7"/>
    <mergeCell ref="G7:O7"/>
    <mergeCell ref="P7:X7"/>
    <mergeCell ref="Y7:AG7"/>
    <mergeCell ref="AH7:AP7"/>
    <mergeCell ref="AQ7:AY7"/>
    <mergeCell ref="AZ7:BH7"/>
    <mergeCell ref="BI7:BQ7"/>
    <mergeCell ref="DO4:DR4"/>
    <mergeCell ref="DS4:DS5"/>
    <mergeCell ref="EA4:EB5"/>
    <mergeCell ref="EC4:EC5"/>
    <mergeCell ref="ED4:ED5"/>
    <mergeCell ref="EE4:EH4"/>
    <mergeCell ref="CW4:CZ4"/>
    <mergeCell ref="DA4:DA5"/>
    <mergeCell ref="DB4:DE4"/>
    <mergeCell ref="DF4:DI4"/>
    <mergeCell ref="DJ4:DJ5"/>
    <mergeCell ref="DK4:DN4"/>
    <mergeCell ref="CE4:CH4"/>
    <mergeCell ref="CI4:CI5"/>
    <mergeCell ref="CS3:DA3"/>
    <mergeCell ref="DB3:DJ3"/>
    <mergeCell ref="AU4:AX4"/>
    <mergeCell ref="AY4:AY5"/>
    <mergeCell ref="AZ4:BC4"/>
    <mergeCell ref="BD4:BG4"/>
    <mergeCell ref="BH4:BH5"/>
    <mergeCell ref="BI4:BL4"/>
    <mergeCell ref="AC4:AF4"/>
    <mergeCell ref="AG4:AG5"/>
    <mergeCell ref="AH4:AK4"/>
    <mergeCell ref="AL4:AO4"/>
    <mergeCell ref="AP4:AP5"/>
    <mergeCell ref="AQ4:AT4"/>
    <mergeCell ref="CJ4:CM4"/>
    <mergeCell ref="CN4:CQ4"/>
    <mergeCell ref="CR4:CR5"/>
    <mergeCell ref="CS4:CV4"/>
    <mergeCell ref="BM4:BP4"/>
    <mergeCell ref="BQ4:BQ5"/>
    <mergeCell ref="BR4:BU4"/>
    <mergeCell ref="BV4:BY4"/>
    <mergeCell ref="BZ4:BZ5"/>
    <mergeCell ref="CA4:CD4"/>
    <mergeCell ref="DK3:DS3"/>
    <mergeCell ref="EE3:EM3"/>
    <mergeCell ref="B4:C5"/>
    <mergeCell ref="D4:D5"/>
    <mergeCell ref="E4:E5"/>
    <mergeCell ref="F4:F5"/>
    <mergeCell ref="G4:J4"/>
    <mergeCell ref="DU1:DX1"/>
    <mergeCell ref="G3:O3"/>
    <mergeCell ref="P3:X3"/>
    <mergeCell ref="Y3:AG3"/>
    <mergeCell ref="AH3:AP3"/>
    <mergeCell ref="AQ3:AY3"/>
    <mergeCell ref="AZ3:BH3"/>
    <mergeCell ref="BI3:BQ3"/>
    <mergeCell ref="BR3:BZ3"/>
    <mergeCell ref="CA3:CI3"/>
    <mergeCell ref="K4:N4"/>
    <mergeCell ref="O4:O5"/>
    <mergeCell ref="P4:S4"/>
    <mergeCell ref="T4:W4"/>
    <mergeCell ref="X4:X5"/>
    <mergeCell ref="Y4:AB4"/>
    <mergeCell ref="CJ3:CR3"/>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6A933BD883344A4632AF057DBF625" ma:contentTypeVersion="1" ma:contentTypeDescription="Create a new document." ma:contentTypeScope="" ma:versionID="99abd07199a5923cf2930418796778b8">
  <xsd:schema xmlns:xsd="http://www.w3.org/2001/XMLSchema" xmlns:xs="http://www.w3.org/2001/XMLSchema" xmlns:p="http://schemas.microsoft.com/office/2006/metadata/properties" xmlns:ns2="7497fd6a-f5b1-4cdd-9440-49aea97ad71d" targetNamespace="http://schemas.microsoft.com/office/2006/metadata/properties" ma:root="true" ma:fieldsID="2489bfc24374aba056dd13d449186d3d" ns2:_="">
    <xsd:import namespace="7497fd6a-f5b1-4cdd-9440-49aea97ad71d"/>
    <xsd:element name="properties">
      <xsd:complexType>
        <xsd:sequence>
          <xsd:element name="documentManagement">
            <xsd:complexType>
              <xsd:all>
                <xsd:element ref="ns2:_dlc_DocId" minOccurs="0"/>
                <xsd:element ref="ns2:_dlc_DocIdUrl" minOccurs="0"/>
                <xsd:element ref="ns2:_dlc_DocIdPersistId" minOccurs="0"/>
                <xsd:element ref="ns2:UU_x0020_Data_x0020_Classification" minOccurs="0"/>
                <xsd:element ref="ns2:Classification"/>
                <xsd:element ref="ns2:Classification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7fd6a-f5b1-4cdd-9440-49aea97ad71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UU_x0020_Data_x0020_Classification" ma:index="11" nillable="true" ma:displayName="UU Data Classification" ma:default="UU Confidential" ma:format="Dropdown" ma:internalName="UU_x0020_Data_x0020_Classification" ma:readOnly="false">
      <xsd:simpleType>
        <xsd:restriction base="dms:Choice">
          <xsd:enumeration value="Public"/>
          <xsd:enumeration value="Internal Use"/>
          <xsd:enumeration value="UU Confidential"/>
        </xsd:restriction>
      </xsd:simpleType>
    </xsd:element>
    <xsd:element name="Classification" ma:index="12" ma:displayName="Classification" ma:default="UU Confidential" ma:format="Dropdown" ma:internalName="Classification">
      <xsd:simpleType>
        <xsd:restriction base="dms:Choice">
          <xsd:enumeration value="Internal Use"/>
          <xsd:enumeration value="Public"/>
          <xsd:enumeration value="UU Confidential"/>
        </xsd:restriction>
      </xsd:simpleType>
    </xsd:element>
    <xsd:element name="Classificationexpirationdate" ma:index="13" nillable="true" ma:displayName="Classification expiration date" ma:internalName="Classificationexpirationdate">
      <xsd:simpleType>
        <xsd:restriction base="dms:DateTime"/>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U_x0020_Data_x0020_Classification xmlns="7497fd6a-f5b1-4cdd-9440-49aea97ad71d">UU Confidential</UU_x0020_Data_x0020_Classification>
    <Classification xmlns="7497fd6a-f5b1-4cdd-9440-49aea97ad71d">UU Confidential</Classification>
    <Classificationexpirationdate xmlns="7497fd6a-f5b1-4cdd-9440-49aea97ad71d" xsi:nil="true"/>
    <_dlc_DocId xmlns="7497fd6a-f5b1-4cdd-9440-49aea97ad71d">UUST-558803217-443</_dlc_DocId>
    <_dlc_DocIdUrl xmlns="7497fd6a-f5b1-4cdd-9440-49aea97ad71d">
      <Url>https://uusp/UU/PR/PR19/_layouts/15/DocIdRedir.aspx?ID=UUST-558803217-443</Url>
      <Description>UUST-558803217-443</Description>
    </_dlc_DocIdUrl>
  </documentManagement>
</p:properties>
</file>

<file path=customXml/itemProps1.xml><?xml version="1.0" encoding="utf-8"?>
<ds:datastoreItem xmlns:ds="http://schemas.openxmlformats.org/officeDocument/2006/customXml" ds:itemID="{FC7F1593-D50D-4B76-8AE1-2ED06D8E8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7fd6a-f5b1-4cdd-9440-49aea97ad7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882AC7-F1CC-41D8-B8BA-33B50F9227D4}">
  <ds:schemaRefs>
    <ds:schemaRef ds:uri="http://schemas.microsoft.com/sharepoint/events"/>
  </ds:schemaRefs>
</ds:datastoreItem>
</file>

<file path=customXml/itemProps3.xml><?xml version="1.0" encoding="utf-8"?>
<ds:datastoreItem xmlns:ds="http://schemas.openxmlformats.org/officeDocument/2006/customXml" ds:itemID="{E4D6D2E7-9758-47F3-9202-EDAF1ADD1992}">
  <ds:schemaRefs>
    <ds:schemaRef ds:uri="http://schemas.microsoft.com/sharepoint/v3/contenttype/forms"/>
  </ds:schemaRefs>
</ds:datastoreItem>
</file>

<file path=customXml/itemProps4.xml><?xml version="1.0" encoding="utf-8"?>
<ds:datastoreItem xmlns:ds="http://schemas.openxmlformats.org/officeDocument/2006/customXml" ds:itemID="{177D5EDA-FB9A-472F-8763-58F0A967FB83}">
  <ds:schemaRefs>
    <ds:schemaRef ds:uri="http://schemas.microsoft.com/office/infopath/2007/PartnerControls"/>
    <ds:schemaRef ds:uri="7497fd6a-f5b1-4cdd-9440-49aea97ad71d"/>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WS1 (Restated)</vt:lpstr>
      <vt:lpstr>WS2 (Restated)</vt:lpstr>
      <vt:lpstr>WWS1 (Restated)</vt:lpstr>
      <vt:lpstr>WWS2 (Restated)</vt:lpstr>
      <vt:lpstr>R1 new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2019-08-29T18:07:15Z</dcterms:created>
  <dcterms:modified xsi:type="dcterms:W3CDTF">2019-08-29T18:07:26Z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0x0101002E16A933BD883344A4632AF057DBF625</vt:lpwstr>
  </property>
  <property fmtid="{D5CDD505-2E9C-101B-9397-08002B2CF9AE}" pid="3" name="_dlc_DocIdItemGuid">
    <vt:lpwstr>67689a3b-1f2c-4a2b-8369-784317878c87</vt:lpwstr>
  </property>
</Properties>
</file>